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1600" windowHeight="9735" activeTab="1"/>
  </bookViews>
  <sheets>
    <sheet name="потери 2016" sheetId="1" r:id="rId1"/>
    <sheet name="потери 2017" sheetId="2" r:id="rId2"/>
  </sheets>
  <externalReferences>
    <externalReference r:id="rId3"/>
  </externalReferences>
  <definedNames>
    <definedName name="_xlnm.Print_Titles" localSheetId="0">'потери 2016'!#REF!,'потери 2016'!$5:$7</definedName>
    <definedName name="_xlnm.Print_Titles" localSheetId="1">'потери 2017'!#REF!,'потери 2017'!$5:$7</definedName>
    <definedName name="_xlnm.Print_Area" localSheetId="0">'потери 2016'!$A$1:$AS$13</definedName>
    <definedName name="_xlnm.Print_Area" localSheetId="1">'потери 2017'!$A$1:$AS$13</definedName>
  </definedNames>
  <calcPr calcId="152511"/>
</workbook>
</file>

<file path=xl/calcChain.xml><?xml version="1.0" encoding="utf-8"?>
<calcChain xmlns="http://schemas.openxmlformats.org/spreadsheetml/2006/main">
  <c r="AL11" i="1" l="1"/>
  <c r="AK11" i="1"/>
  <c r="X11" i="2" l="1"/>
  <c r="W11" i="2" l="1"/>
  <c r="X8" i="2" s="1"/>
  <c r="V11" i="2"/>
  <c r="U11" i="2"/>
  <c r="I10" i="2"/>
  <c r="I11" i="2" s="1"/>
  <c r="H10" i="2"/>
  <c r="H8" i="2" s="1"/>
  <c r="D10" i="2"/>
  <c r="D8" i="2" s="1"/>
  <c r="Q9" i="2"/>
  <c r="Q11" i="2" s="1"/>
  <c r="P9" i="2"/>
  <c r="P8" i="2" s="1"/>
  <c r="N9" i="2"/>
  <c r="N8" i="2" s="1"/>
  <c r="L9" i="2"/>
  <c r="L8" i="2" s="1"/>
  <c r="I9" i="2"/>
  <c r="H9" i="2"/>
  <c r="F9" i="2"/>
  <c r="F8" i="2" s="1"/>
  <c r="D9" i="2"/>
  <c r="J9" i="2" s="1"/>
  <c r="V8" i="2"/>
  <c r="A2" i="2"/>
  <c r="X11" i="1"/>
  <c r="W11" i="1"/>
  <c r="V11" i="1"/>
  <c r="U11" i="1"/>
  <c r="O11" i="1"/>
  <c r="M11" i="1"/>
  <c r="K11" i="1"/>
  <c r="G11" i="1"/>
  <c r="E11" i="1"/>
  <c r="C11" i="1"/>
  <c r="I10" i="1"/>
  <c r="H10" i="1"/>
  <c r="D10" i="1"/>
  <c r="Q9" i="1"/>
  <c r="Q11" i="1" s="1"/>
  <c r="P9" i="1"/>
  <c r="P11" i="1" s="1"/>
  <c r="P8" i="1" s="1"/>
  <c r="N9" i="1"/>
  <c r="N11" i="1" s="1"/>
  <c r="N8" i="1" s="1"/>
  <c r="L9" i="1"/>
  <c r="L11" i="1" s="1"/>
  <c r="L8" i="1" s="1"/>
  <c r="I9" i="1"/>
  <c r="H9" i="1"/>
  <c r="F9" i="1"/>
  <c r="F11" i="1" s="1"/>
  <c r="F8" i="1" s="1"/>
  <c r="D9" i="1"/>
  <c r="J9" i="1" s="1"/>
  <c r="X8" i="1"/>
  <c r="V8" i="1"/>
  <c r="A2" i="1"/>
  <c r="S9" i="2" l="1"/>
  <c r="S10" i="2"/>
  <c r="R9" i="2"/>
  <c r="R11" i="2" s="1"/>
  <c r="R8" i="2" s="1"/>
  <c r="J10" i="2"/>
  <c r="H11" i="1"/>
  <c r="H8" i="1" s="1"/>
  <c r="I11" i="1"/>
  <c r="D11" i="1"/>
  <c r="D8" i="1" s="1"/>
  <c r="J10" i="1"/>
  <c r="S10" i="1"/>
  <c r="J11" i="1"/>
  <c r="J8" i="1" s="1"/>
  <c r="S9" i="1"/>
  <c r="S11" i="1" s="1"/>
  <c r="R9" i="1"/>
  <c r="R11" i="1" s="1"/>
  <c r="R8" i="1" s="1"/>
  <c r="T10" i="1"/>
  <c r="J11" i="2" l="1"/>
  <c r="J8" i="2" s="1"/>
  <c r="T10" i="2"/>
  <c r="S11" i="2"/>
  <c r="T9" i="2"/>
  <c r="T9" i="1"/>
  <c r="T11" i="1" s="1"/>
  <c r="T11" i="2" l="1"/>
  <c r="T8" i="2" s="1"/>
  <c r="T8" i="1"/>
</calcChain>
</file>

<file path=xl/sharedStrings.xml><?xml version="1.0" encoding="utf-8"?>
<sst xmlns="http://schemas.openxmlformats.org/spreadsheetml/2006/main" count="146" uniqueCount="39">
  <si>
    <t xml:space="preserve">Наименование </t>
  </si>
  <si>
    <t>январь</t>
  </si>
  <si>
    <t>февраль</t>
  </si>
  <si>
    <t>март</t>
  </si>
  <si>
    <t>1-ый кв</t>
  </si>
  <si>
    <t>апрель</t>
  </si>
  <si>
    <t>май</t>
  </si>
  <si>
    <t>июнь</t>
  </si>
  <si>
    <t>2-ой кв</t>
  </si>
  <si>
    <t>1 полугодие</t>
  </si>
  <si>
    <t>июль</t>
  </si>
  <si>
    <t>август</t>
  </si>
  <si>
    <t>сентябрь</t>
  </si>
  <si>
    <t>3-ий кв</t>
  </si>
  <si>
    <t>октябрь</t>
  </si>
  <si>
    <t>ноябрь</t>
  </si>
  <si>
    <t>декабрь</t>
  </si>
  <si>
    <t>4-ый кв</t>
  </si>
  <si>
    <t>Всего 2016</t>
  </si>
  <si>
    <t>2016 план</t>
  </si>
  <si>
    <t>2016 ожидаемое</t>
  </si>
  <si>
    <t>отклонение</t>
  </si>
  <si>
    <t>2012 года</t>
  </si>
  <si>
    <t>кВт.ч</t>
  </si>
  <si>
    <t>тыс.кВт.ч</t>
  </si>
  <si>
    <t>(+ / -)</t>
  </si>
  <si>
    <t>%</t>
  </si>
  <si>
    <t>потери по ФАС</t>
  </si>
  <si>
    <t>кВт.ч.</t>
  </si>
  <si>
    <t>потери сверх нормы</t>
  </si>
  <si>
    <t>Электроэнергия для компенсации потерь</t>
  </si>
  <si>
    <t>Ед.изм</t>
  </si>
  <si>
    <t>Информация по электроэнергии  ООО "ТЕПЛОСЕРВИС" за 2016 год</t>
  </si>
  <si>
    <t>Договор № 441/17-3756 от 02.08.2007 с ПАО "Мосэнергосбыт"</t>
  </si>
  <si>
    <t>Генеральный директор ООО "ТЕПЛОСЕРВИС"</t>
  </si>
  <si>
    <t>И.Т.Янбердин</t>
  </si>
  <si>
    <t>сумма без НДС, руб.</t>
  </si>
  <si>
    <t>Информация по электроэнергии  ООО "ТЕПЛОСЕРВИС" за 2017 год</t>
  </si>
  <si>
    <t>Всего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</si>
</sst>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_-* #,##0.000_р_._-;\-* #,##0.000_р_._-;_-* &quot;-&quot;???_р_._-;_-@_-"/>
    <numFmt numFmtId="165" formatCode="_-* #,##0.00000_р_._-;\-* #,##0.00000_р_._-;_-* &quot;-&quot;??_р_._-;_-@_-"/>
    <numFmt numFmtId="166" formatCode="_-* #,##0.00_р_._-;\-* #,##0.00_р_._-;_-* &quot;-&quot;???_р_._-;_-@_-"/>
  </numFmts>
  <fonts count="33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2"/>
      <name val="Courier New Cyr"/>
      <charset val="204"/>
    </font>
    <font>
      <sz val="12"/>
      <name val="Arial"/>
      <family val="2"/>
      <charset val="204"/>
    </font>
    <font>
      <sz val="9"/>
      <color theme="0"/>
      <name val="Arial"/>
      <family val="2"/>
      <charset val="204"/>
    </font>
    <font>
      <b/>
      <sz val="9"/>
      <color theme="0"/>
      <name val="Arial"/>
      <family val="2"/>
      <charset val="204"/>
    </font>
    <font>
      <sz val="9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9"/>
      <color indexed="8"/>
      <name val="Arial"/>
      <family val="2"/>
      <charset val="204"/>
    </font>
    <font>
      <b/>
      <sz val="9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9"/>
      <color indexed="8"/>
      <name val="Arial"/>
      <family val="2"/>
      <charset val="204"/>
    </font>
    <font>
      <b/>
      <sz val="9"/>
      <color indexed="18"/>
      <name val="Arial"/>
      <family val="2"/>
      <charset val="204"/>
    </font>
    <font>
      <sz val="9"/>
      <color indexed="18"/>
      <name val="Arial"/>
      <family val="2"/>
      <charset val="204"/>
    </font>
    <font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indexed="8"/>
      <name val="Arial"/>
      <family val="2"/>
      <charset val="204"/>
    </font>
  </fonts>
  <fills count="2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</borders>
  <cellStyleXfs count="343">
    <xf numFmtId="0" fontId="0" fillId="0" borderId="0"/>
    <xf numFmtId="9" fontId="15" fillId="0" borderId="0" applyFont="0" applyFill="0" applyBorder="0" applyAlignment="0" applyProtection="0"/>
    <xf numFmtId="0" fontId="2" fillId="0" borderId="0"/>
    <xf numFmtId="0" fontId="7" fillId="0" borderId="0"/>
    <xf numFmtId="0" fontId="15" fillId="0" borderId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7" fillId="0" borderId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8" fillId="9" borderId="6" applyNumberFormat="0" applyAlignment="0" applyProtection="0"/>
    <xf numFmtId="0" fontId="18" fillId="9" borderId="6" applyNumberFormat="0" applyAlignment="0" applyProtection="0"/>
    <xf numFmtId="0" fontId="18" fillId="9" borderId="6" applyNumberFormat="0" applyAlignment="0" applyProtection="0"/>
    <xf numFmtId="0" fontId="18" fillId="9" borderId="6" applyNumberFormat="0" applyAlignment="0" applyProtection="0"/>
    <xf numFmtId="0" fontId="18" fillId="9" borderId="6" applyNumberFormat="0" applyAlignment="0" applyProtection="0"/>
    <xf numFmtId="0" fontId="18" fillId="9" borderId="6" applyNumberFormat="0" applyAlignment="0" applyProtection="0"/>
    <xf numFmtId="0" fontId="18" fillId="9" borderId="6" applyNumberFormat="0" applyAlignment="0" applyProtection="0"/>
    <xf numFmtId="0" fontId="18" fillId="9" borderId="6" applyNumberFormat="0" applyAlignment="0" applyProtection="0"/>
    <xf numFmtId="0" fontId="18" fillId="9" borderId="6" applyNumberFormat="0" applyAlignment="0" applyProtection="0"/>
    <xf numFmtId="0" fontId="18" fillId="9" borderId="6" applyNumberFormat="0" applyAlignment="0" applyProtection="0"/>
    <xf numFmtId="0" fontId="18" fillId="9" borderId="6" applyNumberFormat="0" applyAlignment="0" applyProtection="0"/>
    <xf numFmtId="0" fontId="18" fillId="9" borderId="6" applyNumberFormat="0" applyAlignment="0" applyProtection="0"/>
    <xf numFmtId="0" fontId="18" fillId="9" borderId="6" applyNumberFormat="0" applyAlignment="0" applyProtection="0"/>
    <xf numFmtId="0" fontId="18" fillId="9" borderId="6" applyNumberFormat="0" applyAlignment="0" applyProtection="0"/>
    <xf numFmtId="0" fontId="18" fillId="9" borderId="6" applyNumberFormat="0" applyAlignment="0" applyProtection="0"/>
    <xf numFmtId="0" fontId="18" fillId="9" borderId="6" applyNumberFormat="0" applyAlignment="0" applyProtection="0"/>
    <xf numFmtId="0" fontId="18" fillId="9" borderId="6" applyNumberFormat="0" applyAlignment="0" applyProtection="0"/>
    <xf numFmtId="0" fontId="18" fillId="9" borderId="6" applyNumberFormat="0" applyAlignment="0" applyProtection="0"/>
    <xf numFmtId="0" fontId="18" fillId="9" borderId="6" applyNumberFormat="0" applyAlignment="0" applyProtection="0"/>
    <xf numFmtId="0" fontId="18" fillId="9" borderId="6" applyNumberFormat="0" applyAlignment="0" applyProtection="0"/>
    <xf numFmtId="0" fontId="18" fillId="9" borderId="6" applyNumberFormat="0" applyAlignment="0" applyProtection="0"/>
    <xf numFmtId="0" fontId="18" fillId="9" borderId="6" applyNumberFormat="0" applyAlignment="0" applyProtection="0"/>
    <xf numFmtId="0" fontId="18" fillId="9" borderId="6" applyNumberFormat="0" applyAlignment="0" applyProtection="0"/>
    <xf numFmtId="0" fontId="18" fillId="9" borderId="6" applyNumberFormat="0" applyAlignment="0" applyProtection="0"/>
    <xf numFmtId="0" fontId="18" fillId="9" borderId="6" applyNumberFormat="0" applyAlignment="0" applyProtection="0"/>
    <xf numFmtId="0" fontId="18" fillId="9" borderId="6" applyNumberFormat="0" applyAlignment="0" applyProtection="0"/>
    <xf numFmtId="0" fontId="18" fillId="9" borderId="6" applyNumberFormat="0" applyAlignment="0" applyProtection="0"/>
    <xf numFmtId="0" fontId="18" fillId="9" borderId="6" applyNumberFormat="0" applyAlignment="0" applyProtection="0"/>
    <xf numFmtId="0" fontId="18" fillId="9" borderId="6" applyNumberFormat="0" applyAlignment="0" applyProtection="0"/>
    <xf numFmtId="0" fontId="18" fillId="9" borderId="6" applyNumberFormat="0" applyAlignment="0" applyProtection="0"/>
    <xf numFmtId="0" fontId="19" fillId="17" borderId="7" applyNumberFormat="0" applyAlignment="0" applyProtection="0"/>
    <xf numFmtId="0" fontId="19" fillId="17" borderId="7" applyNumberFormat="0" applyAlignment="0" applyProtection="0"/>
    <xf numFmtId="0" fontId="19" fillId="17" borderId="7" applyNumberFormat="0" applyAlignment="0" applyProtection="0"/>
    <xf numFmtId="0" fontId="19" fillId="17" borderId="7" applyNumberFormat="0" applyAlignment="0" applyProtection="0"/>
    <xf numFmtId="0" fontId="19" fillId="17" borderId="7" applyNumberFormat="0" applyAlignment="0" applyProtection="0"/>
    <xf numFmtId="0" fontId="19" fillId="17" borderId="7" applyNumberFormat="0" applyAlignment="0" applyProtection="0"/>
    <xf numFmtId="0" fontId="19" fillId="17" borderId="7" applyNumberFormat="0" applyAlignment="0" applyProtection="0"/>
    <xf numFmtId="0" fontId="19" fillId="17" borderId="7" applyNumberFormat="0" applyAlignment="0" applyProtection="0"/>
    <xf numFmtId="0" fontId="19" fillId="17" borderId="7" applyNumberFormat="0" applyAlignment="0" applyProtection="0"/>
    <xf numFmtId="0" fontId="19" fillId="17" borderId="7" applyNumberFormat="0" applyAlignment="0" applyProtection="0"/>
    <xf numFmtId="0" fontId="19" fillId="17" borderId="7" applyNumberFormat="0" applyAlignment="0" applyProtection="0"/>
    <xf numFmtId="0" fontId="19" fillId="17" borderId="7" applyNumberFormat="0" applyAlignment="0" applyProtection="0"/>
    <xf numFmtId="0" fontId="19" fillId="17" borderId="7" applyNumberFormat="0" applyAlignment="0" applyProtection="0"/>
    <xf numFmtId="0" fontId="19" fillId="17" borderId="7" applyNumberFormat="0" applyAlignment="0" applyProtection="0"/>
    <xf numFmtId="0" fontId="19" fillId="17" borderId="7" applyNumberFormat="0" applyAlignment="0" applyProtection="0"/>
    <xf numFmtId="0" fontId="19" fillId="17" borderId="7" applyNumberFormat="0" applyAlignment="0" applyProtection="0"/>
    <xf numFmtId="0" fontId="19" fillId="17" borderId="7" applyNumberFormat="0" applyAlignment="0" applyProtection="0"/>
    <xf numFmtId="0" fontId="19" fillId="17" borderId="7" applyNumberFormat="0" applyAlignment="0" applyProtection="0"/>
    <xf numFmtId="0" fontId="19" fillId="17" borderId="7" applyNumberFormat="0" applyAlignment="0" applyProtection="0"/>
    <xf numFmtId="0" fontId="19" fillId="17" borderId="7" applyNumberFormat="0" applyAlignment="0" applyProtection="0"/>
    <xf numFmtId="0" fontId="19" fillId="17" borderId="7" applyNumberFormat="0" applyAlignment="0" applyProtection="0"/>
    <xf numFmtId="0" fontId="19" fillId="17" borderId="7" applyNumberFormat="0" applyAlignment="0" applyProtection="0"/>
    <xf numFmtId="0" fontId="19" fillId="17" borderId="7" applyNumberFormat="0" applyAlignment="0" applyProtection="0"/>
    <xf numFmtId="0" fontId="19" fillId="17" borderId="7" applyNumberFormat="0" applyAlignment="0" applyProtection="0"/>
    <xf numFmtId="0" fontId="19" fillId="17" borderId="7" applyNumberFormat="0" applyAlignment="0" applyProtection="0"/>
    <xf numFmtId="0" fontId="19" fillId="17" borderId="7" applyNumberFormat="0" applyAlignment="0" applyProtection="0"/>
    <xf numFmtId="0" fontId="19" fillId="17" borderId="7" applyNumberFormat="0" applyAlignment="0" applyProtection="0"/>
    <xf numFmtId="0" fontId="19" fillId="17" borderId="7" applyNumberFormat="0" applyAlignment="0" applyProtection="0"/>
    <xf numFmtId="0" fontId="19" fillId="17" borderId="7" applyNumberFormat="0" applyAlignment="0" applyProtection="0"/>
    <xf numFmtId="0" fontId="19" fillId="17" borderId="7" applyNumberFormat="0" applyAlignment="0" applyProtection="0"/>
    <xf numFmtId="0" fontId="20" fillId="17" borderId="6" applyNumberFormat="0" applyAlignment="0" applyProtection="0"/>
    <xf numFmtId="0" fontId="20" fillId="17" borderId="6" applyNumberFormat="0" applyAlignment="0" applyProtection="0"/>
    <xf numFmtId="0" fontId="20" fillId="17" borderId="6" applyNumberFormat="0" applyAlignment="0" applyProtection="0"/>
    <xf numFmtId="0" fontId="20" fillId="17" borderId="6" applyNumberFormat="0" applyAlignment="0" applyProtection="0"/>
    <xf numFmtId="0" fontId="20" fillId="17" borderId="6" applyNumberFormat="0" applyAlignment="0" applyProtection="0"/>
    <xf numFmtId="0" fontId="20" fillId="17" borderId="6" applyNumberFormat="0" applyAlignment="0" applyProtection="0"/>
    <xf numFmtId="0" fontId="20" fillId="17" borderId="6" applyNumberFormat="0" applyAlignment="0" applyProtection="0"/>
    <xf numFmtId="0" fontId="20" fillId="17" borderId="6" applyNumberFormat="0" applyAlignment="0" applyProtection="0"/>
    <xf numFmtId="0" fontId="20" fillId="17" borderId="6" applyNumberFormat="0" applyAlignment="0" applyProtection="0"/>
    <xf numFmtId="0" fontId="20" fillId="17" borderId="6" applyNumberFormat="0" applyAlignment="0" applyProtection="0"/>
    <xf numFmtId="0" fontId="20" fillId="17" borderId="6" applyNumberFormat="0" applyAlignment="0" applyProtection="0"/>
    <xf numFmtId="0" fontId="20" fillId="17" borderId="6" applyNumberFormat="0" applyAlignment="0" applyProtection="0"/>
    <xf numFmtId="0" fontId="20" fillId="17" borderId="6" applyNumberFormat="0" applyAlignment="0" applyProtection="0"/>
    <xf numFmtId="0" fontId="20" fillId="17" borderId="6" applyNumberFormat="0" applyAlignment="0" applyProtection="0"/>
    <xf numFmtId="0" fontId="20" fillId="17" borderId="6" applyNumberFormat="0" applyAlignment="0" applyProtection="0"/>
    <xf numFmtId="0" fontId="20" fillId="17" borderId="6" applyNumberFormat="0" applyAlignment="0" applyProtection="0"/>
    <xf numFmtId="0" fontId="20" fillId="17" borderId="6" applyNumberFormat="0" applyAlignment="0" applyProtection="0"/>
    <xf numFmtId="0" fontId="20" fillId="17" borderId="6" applyNumberFormat="0" applyAlignment="0" applyProtection="0"/>
    <xf numFmtId="0" fontId="20" fillId="17" borderId="6" applyNumberFormat="0" applyAlignment="0" applyProtection="0"/>
    <xf numFmtId="0" fontId="20" fillId="17" borderId="6" applyNumberFormat="0" applyAlignment="0" applyProtection="0"/>
    <xf numFmtId="0" fontId="20" fillId="17" borderId="6" applyNumberFormat="0" applyAlignment="0" applyProtection="0"/>
    <xf numFmtId="0" fontId="20" fillId="17" borderId="6" applyNumberFormat="0" applyAlignment="0" applyProtection="0"/>
    <xf numFmtId="0" fontId="20" fillId="17" borderId="6" applyNumberFormat="0" applyAlignment="0" applyProtection="0"/>
    <xf numFmtId="0" fontId="20" fillId="17" borderId="6" applyNumberFormat="0" applyAlignment="0" applyProtection="0"/>
    <xf numFmtId="0" fontId="20" fillId="17" borderId="6" applyNumberFormat="0" applyAlignment="0" applyProtection="0"/>
    <xf numFmtId="0" fontId="20" fillId="17" borderId="6" applyNumberFormat="0" applyAlignment="0" applyProtection="0"/>
    <xf numFmtId="0" fontId="20" fillId="17" borderId="6" applyNumberFormat="0" applyAlignment="0" applyProtection="0"/>
    <xf numFmtId="0" fontId="20" fillId="17" borderId="6" applyNumberFormat="0" applyAlignment="0" applyProtection="0"/>
    <xf numFmtId="0" fontId="20" fillId="17" borderId="6" applyNumberFormat="0" applyAlignment="0" applyProtection="0"/>
    <xf numFmtId="0" fontId="20" fillId="17" borderId="6" applyNumberFormat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0" fontId="24" fillId="0" borderId="11" applyNumberFormat="0" applyFill="0" applyAlignment="0" applyProtection="0"/>
    <xf numFmtId="0" fontId="25" fillId="18" borderId="12" applyNumberFormat="0" applyAlignment="0" applyProtection="0"/>
    <xf numFmtId="0" fontId="25" fillId="18" borderId="12" applyNumberFormat="0" applyAlignment="0" applyProtection="0"/>
    <xf numFmtId="0" fontId="25" fillId="18" borderId="12" applyNumberFormat="0" applyAlignment="0" applyProtection="0"/>
    <xf numFmtId="0" fontId="25" fillId="18" borderId="12" applyNumberFormat="0" applyAlignment="0" applyProtection="0"/>
    <xf numFmtId="0" fontId="25" fillId="18" borderId="12" applyNumberFormat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2" fillId="0" borderId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" fillId="6" borderId="13" applyNumberFormat="0" applyFont="0" applyAlignment="0" applyProtection="0"/>
    <xf numFmtId="0" fontId="2" fillId="6" borderId="13" applyNumberFormat="0" applyFont="0" applyAlignment="0" applyProtection="0"/>
    <xf numFmtId="0" fontId="2" fillId="6" borderId="13" applyNumberFormat="0" applyFont="0" applyAlignment="0" applyProtection="0"/>
    <xf numFmtId="0" fontId="2" fillId="6" borderId="13" applyNumberFormat="0" applyFont="0" applyAlignment="0" applyProtection="0"/>
    <xf numFmtId="0" fontId="2" fillId="6" borderId="13" applyNumberFormat="0" applyFont="0" applyAlignment="0" applyProtection="0"/>
    <xf numFmtId="0" fontId="2" fillId="6" borderId="13" applyNumberFormat="0" applyFont="0" applyAlignment="0" applyProtection="0"/>
    <xf numFmtId="0" fontId="2" fillId="6" borderId="13" applyNumberFormat="0" applyFont="0" applyAlignment="0" applyProtection="0"/>
    <xf numFmtId="0" fontId="2" fillId="6" borderId="13" applyNumberFormat="0" applyFont="0" applyAlignment="0" applyProtection="0"/>
    <xf numFmtId="0" fontId="2" fillId="6" borderId="13" applyNumberFormat="0" applyFont="0" applyAlignment="0" applyProtection="0"/>
    <xf numFmtId="0" fontId="2" fillId="6" borderId="13" applyNumberFormat="0" applyFont="0" applyAlignment="0" applyProtection="0"/>
    <xf numFmtId="0" fontId="2" fillId="6" borderId="13" applyNumberFormat="0" applyFont="0" applyAlignment="0" applyProtection="0"/>
    <xf numFmtId="0" fontId="2" fillId="6" borderId="13" applyNumberFormat="0" applyFont="0" applyAlignment="0" applyProtection="0"/>
    <xf numFmtId="0" fontId="2" fillId="6" borderId="13" applyNumberFormat="0" applyFont="0" applyAlignment="0" applyProtection="0"/>
    <xf numFmtId="0" fontId="2" fillId="6" borderId="13" applyNumberFormat="0" applyFont="0" applyAlignment="0" applyProtection="0"/>
    <xf numFmtId="0" fontId="2" fillId="6" borderId="13" applyNumberFormat="0" applyFont="0" applyAlignment="0" applyProtection="0"/>
    <xf numFmtId="0" fontId="2" fillId="6" borderId="13" applyNumberFormat="0" applyFont="0" applyAlignment="0" applyProtection="0"/>
    <xf numFmtId="0" fontId="2" fillId="6" borderId="13" applyNumberFormat="0" applyFont="0" applyAlignment="0" applyProtection="0"/>
    <xf numFmtId="0" fontId="2" fillId="6" borderId="13" applyNumberFormat="0" applyFont="0" applyAlignment="0" applyProtection="0"/>
    <xf numFmtId="0" fontId="2" fillId="6" borderId="13" applyNumberFormat="0" applyFont="0" applyAlignment="0" applyProtection="0"/>
    <xf numFmtId="0" fontId="2" fillId="6" borderId="13" applyNumberFormat="0" applyFont="0" applyAlignment="0" applyProtection="0"/>
    <xf numFmtId="0" fontId="2" fillId="6" borderId="13" applyNumberFormat="0" applyFont="0" applyAlignment="0" applyProtection="0"/>
    <xf numFmtId="0" fontId="2" fillId="6" borderId="13" applyNumberFormat="0" applyFont="0" applyAlignment="0" applyProtection="0"/>
    <xf numFmtId="0" fontId="2" fillId="6" borderId="13" applyNumberFormat="0" applyFont="0" applyAlignment="0" applyProtection="0"/>
    <xf numFmtId="0" fontId="2" fillId="6" borderId="13" applyNumberFormat="0" applyFont="0" applyAlignment="0" applyProtection="0"/>
    <xf numFmtId="0" fontId="2" fillId="6" borderId="13" applyNumberFormat="0" applyFont="0" applyAlignment="0" applyProtection="0"/>
    <xf numFmtId="0" fontId="2" fillId="6" borderId="13" applyNumberFormat="0" applyFont="0" applyAlignment="0" applyProtection="0"/>
    <xf numFmtId="0" fontId="2" fillId="6" borderId="13" applyNumberFormat="0" applyFont="0" applyAlignment="0" applyProtection="0"/>
    <xf numFmtId="0" fontId="2" fillId="6" borderId="13" applyNumberFormat="0" applyFont="0" applyAlignment="0" applyProtection="0"/>
    <xf numFmtId="0" fontId="2" fillId="6" borderId="13" applyNumberFormat="0" applyFont="0" applyAlignment="0" applyProtection="0"/>
    <xf numFmtId="0" fontId="2" fillId="6" borderId="13" applyNumberFormat="0" applyFont="0" applyAlignment="0" applyProtection="0"/>
    <xf numFmtId="9" fontId="15" fillId="0" borderId="0" applyFont="0" applyFill="0" applyBorder="0" applyAlignment="0" applyProtection="0"/>
    <xf numFmtId="0" fontId="30" fillId="0" borderId="14" applyNumberFormat="0" applyFill="0" applyAlignment="0" applyProtection="0"/>
    <xf numFmtId="0" fontId="30" fillId="0" borderId="14" applyNumberFormat="0" applyFill="0" applyAlignment="0" applyProtection="0"/>
    <xf numFmtId="0" fontId="30" fillId="0" borderId="14" applyNumberFormat="0" applyFill="0" applyAlignment="0" applyProtection="0"/>
    <xf numFmtId="0" fontId="30" fillId="0" borderId="14" applyNumberFormat="0" applyFill="0" applyAlignment="0" applyProtection="0"/>
    <xf numFmtId="0" fontId="30" fillId="0" borderId="14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8" borderId="0" applyNumberFormat="0" applyBorder="0" applyAlignment="0" applyProtection="0"/>
  </cellStyleXfs>
  <cellXfs count="78">
    <xf numFmtId="0" fontId="0" fillId="0" borderId="0" xfId="0"/>
    <xf numFmtId="0" fontId="3" fillId="0" borderId="0" xfId="2" applyFont="1" applyFill="1" applyProtection="1">
      <protection locked="0"/>
    </xf>
    <xf numFmtId="0" fontId="4" fillId="0" borderId="0" xfId="2" applyFont="1" applyFill="1" applyProtection="1">
      <protection locked="0"/>
    </xf>
    <xf numFmtId="0" fontId="5" fillId="0" borderId="0" xfId="2" applyFont="1" applyFill="1" applyProtection="1">
      <protection locked="0"/>
    </xf>
    <xf numFmtId="0" fontId="5" fillId="0" borderId="0" xfId="2" applyFont="1" applyFill="1" applyBorder="1" applyProtection="1">
      <protection locked="0"/>
    </xf>
    <xf numFmtId="0" fontId="6" fillId="0" borderId="0" xfId="2" applyFont="1" applyFill="1" applyBorder="1" applyProtection="1">
      <protection locked="0"/>
    </xf>
    <xf numFmtId="2" fontId="8" fillId="0" borderId="2" xfId="3" applyNumberFormat="1" applyFont="1" applyBorder="1" applyAlignment="1" applyProtection="1">
      <alignment horizontal="center" vertical="center"/>
      <protection locked="0"/>
    </xf>
    <xf numFmtId="164" fontId="8" fillId="3" borderId="1" xfId="3" applyNumberFormat="1" applyFont="1" applyFill="1" applyBorder="1" applyAlignment="1" applyProtection="1">
      <alignment horizontal="center" vertical="center"/>
      <protection locked="0"/>
    </xf>
    <xf numFmtId="0" fontId="9" fillId="3" borderId="1" xfId="2" applyFont="1" applyFill="1" applyBorder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164" fontId="8" fillId="0" borderId="0" xfId="3" applyNumberFormat="1" applyFont="1" applyFill="1" applyBorder="1" applyAlignment="1" applyProtection="1">
      <alignment horizontal="center" vertical="center"/>
      <protection locked="0"/>
    </xf>
    <xf numFmtId="2" fontId="11" fillId="0" borderId="1" xfId="3" applyNumberFormat="1" applyFont="1" applyFill="1" applyBorder="1" applyAlignment="1" applyProtection="1">
      <alignment horizontal="center" vertical="center"/>
      <protection locked="0"/>
    </xf>
    <xf numFmtId="2" fontId="11" fillId="0" borderId="1" xfId="3" applyNumberFormat="1" applyFont="1" applyBorder="1" applyAlignment="1" applyProtection="1">
      <alignment horizontal="center" vertical="center"/>
      <protection locked="0"/>
    </xf>
    <xf numFmtId="2" fontId="11" fillId="0" borderId="2" xfId="3" applyNumberFormat="1" applyFont="1" applyFill="1" applyBorder="1" applyAlignment="1" applyProtection="1">
      <alignment horizontal="center" vertical="center"/>
      <protection locked="0"/>
    </xf>
    <xf numFmtId="164" fontId="11" fillId="0" borderId="1" xfId="3" applyNumberFormat="1" applyFont="1" applyFill="1" applyBorder="1" applyAlignment="1" applyProtection="1">
      <alignment horizontal="center" vertical="center"/>
      <protection locked="0"/>
    </xf>
    <xf numFmtId="0" fontId="11" fillId="0" borderId="1" xfId="2" applyFont="1" applyFill="1" applyBorder="1" applyProtection="1">
      <protection locked="0"/>
    </xf>
    <xf numFmtId="164" fontId="11" fillId="0" borderId="0" xfId="3" applyNumberFormat="1" applyFont="1" applyFill="1" applyBorder="1" applyAlignment="1" applyProtection="1">
      <alignment horizontal="center" vertical="center"/>
      <protection locked="0"/>
    </xf>
    <xf numFmtId="1" fontId="12" fillId="0" borderId="1" xfId="3" applyNumberFormat="1" applyFont="1" applyBorder="1" applyAlignment="1" applyProtection="1">
      <alignment horizontal="center" wrapText="1"/>
      <protection locked="0"/>
    </xf>
    <xf numFmtId="1" fontId="12" fillId="0" borderId="1" xfId="3" applyNumberFormat="1" applyFont="1" applyBorder="1" applyAlignment="1" applyProtection="1">
      <alignment horizontal="center"/>
      <protection locked="0"/>
    </xf>
    <xf numFmtId="1" fontId="12" fillId="0" borderId="3" xfId="3" applyNumberFormat="1" applyFont="1" applyBorder="1" applyAlignment="1" applyProtection="1">
      <alignment horizontal="center"/>
      <protection locked="0"/>
    </xf>
    <xf numFmtId="1" fontId="12" fillId="0" borderId="1" xfId="3" applyNumberFormat="1" applyFont="1" applyFill="1" applyBorder="1" applyAlignment="1" applyProtection="1">
      <alignment horizontal="center"/>
      <protection locked="0"/>
    </xf>
    <xf numFmtId="1" fontId="13" fillId="0" borderId="1" xfId="2" applyNumberFormat="1" applyFont="1" applyFill="1" applyBorder="1" applyAlignment="1" applyProtection="1">
      <alignment horizontal="center"/>
      <protection locked="0"/>
    </xf>
    <xf numFmtId="1" fontId="14" fillId="0" borderId="1" xfId="2" applyNumberFormat="1" applyFont="1" applyFill="1" applyBorder="1" applyAlignment="1" applyProtection="1">
      <alignment horizontal="center"/>
      <protection locked="0"/>
    </xf>
    <xf numFmtId="1" fontId="12" fillId="0" borderId="0" xfId="3" applyNumberFormat="1" applyFont="1" applyFill="1" applyBorder="1" applyAlignment="1" applyProtection="1">
      <alignment horizontal="center"/>
      <protection locked="0"/>
    </xf>
    <xf numFmtId="164" fontId="12" fillId="0" borderId="5" xfId="3" applyNumberFormat="1" applyFont="1" applyFill="1" applyBorder="1" applyAlignment="1" applyProtection="1">
      <alignment horizontal="center" vertical="center"/>
      <protection locked="0"/>
    </xf>
    <xf numFmtId="43" fontId="9" fillId="0" borderId="5" xfId="2" applyNumberFormat="1" applyFont="1" applyFill="1" applyBorder="1" applyProtection="1">
      <protection locked="0"/>
    </xf>
    <xf numFmtId="10" fontId="6" fillId="0" borderId="5" xfId="1" applyNumberFormat="1" applyFont="1" applyFill="1" applyBorder="1" applyProtection="1">
      <protection locked="0"/>
    </xf>
    <xf numFmtId="0" fontId="0" fillId="0" borderId="4" xfId="0" applyBorder="1" applyProtection="1">
      <protection locked="0"/>
    </xf>
    <xf numFmtId="164" fontId="12" fillId="0" borderId="0" xfId="3" applyNumberFormat="1" applyFont="1" applyFill="1" applyBorder="1" applyAlignment="1" applyProtection="1">
      <alignment horizontal="center" vertical="center"/>
      <protection locked="0"/>
    </xf>
    <xf numFmtId="2" fontId="12" fillId="0" borderId="1" xfId="3" applyNumberFormat="1" applyFont="1" applyBorder="1" applyAlignment="1" applyProtection="1">
      <alignment horizontal="center" vertical="center"/>
      <protection locked="0"/>
    </xf>
    <xf numFmtId="2" fontId="8" fillId="0" borderId="1" xfId="3" applyNumberFormat="1" applyFont="1" applyBorder="1" applyAlignment="1" applyProtection="1">
      <alignment horizontal="center" vertical="center"/>
      <protection locked="0"/>
    </xf>
    <xf numFmtId="2" fontId="12" fillId="0" borderId="0" xfId="3" applyNumberFormat="1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2" fontId="16" fillId="0" borderId="1" xfId="3" applyNumberFormat="1" applyFont="1" applyBorder="1" applyAlignment="1" applyProtection="1">
      <alignment horizontal="left" vertical="center" wrapText="1"/>
      <protection locked="0"/>
    </xf>
    <xf numFmtId="4" fontId="16" fillId="0" borderId="1" xfId="3" applyNumberFormat="1" applyFont="1" applyBorder="1" applyAlignment="1" applyProtection="1">
      <alignment horizontal="center" vertical="center"/>
      <protection locked="0"/>
    </xf>
    <xf numFmtId="164" fontId="12" fillId="0" borderId="0" xfId="3" applyNumberFormat="1" applyFont="1" applyAlignment="1" applyProtection="1">
      <alignment horizontal="center" vertical="center"/>
      <protection locked="0"/>
    </xf>
    <xf numFmtId="164" fontId="12" fillId="0" borderId="0" xfId="3" applyNumberFormat="1" applyFont="1" applyBorder="1" applyAlignment="1" applyProtection="1">
      <alignment horizontal="center" vertical="center"/>
      <protection locked="0"/>
    </xf>
    <xf numFmtId="2" fontId="12" fillId="0" borderId="1" xfId="3" applyNumberFormat="1" applyFont="1" applyBorder="1" applyAlignment="1" applyProtection="1">
      <alignment horizontal="left" vertical="center" wrapText="1"/>
    </xf>
    <xf numFmtId="2" fontId="12" fillId="0" borderId="0" xfId="3" applyNumberFormat="1" applyFont="1" applyFill="1" applyBorder="1" applyAlignment="1" applyProtection="1">
      <alignment horizontal="center" vertical="center"/>
    </xf>
    <xf numFmtId="164" fontId="12" fillId="0" borderId="5" xfId="3" applyNumberFormat="1" applyFont="1" applyFill="1" applyBorder="1" applyAlignment="1" applyProtection="1">
      <alignment horizontal="center" vertical="center"/>
    </xf>
    <xf numFmtId="43" fontId="9" fillId="0" borderId="5" xfId="2" applyNumberFormat="1" applyFont="1" applyFill="1" applyBorder="1" applyProtection="1"/>
    <xf numFmtId="10" fontId="6" fillId="0" borderId="5" xfId="1" applyNumberFormat="1" applyFont="1" applyFill="1" applyBorder="1" applyProtection="1"/>
    <xf numFmtId="0" fontId="0" fillId="0" borderId="4" xfId="0" applyBorder="1" applyProtection="1"/>
    <xf numFmtId="0" fontId="0" fillId="0" borderId="0" xfId="0" applyFill="1" applyProtection="1"/>
    <xf numFmtId="164" fontId="12" fillId="0" borderId="0" xfId="3" applyNumberFormat="1" applyFont="1" applyFill="1" applyBorder="1" applyAlignment="1" applyProtection="1">
      <alignment horizontal="center" vertical="center"/>
    </xf>
    <xf numFmtId="4" fontId="12" fillId="0" borderId="1" xfId="3" applyNumberFormat="1" applyFont="1" applyBorder="1" applyAlignment="1" applyProtection="1">
      <alignment horizontal="center" vertical="center"/>
    </xf>
    <xf numFmtId="2" fontId="12" fillId="0" borderId="1" xfId="3" applyNumberFormat="1" applyFont="1" applyBorder="1" applyAlignment="1" applyProtection="1">
      <alignment horizontal="center" vertical="center"/>
    </xf>
    <xf numFmtId="2" fontId="8" fillId="0" borderId="1" xfId="3" applyNumberFormat="1" applyFont="1" applyBorder="1" applyAlignment="1" applyProtection="1">
      <alignment horizontal="center" vertical="center"/>
    </xf>
    <xf numFmtId="2" fontId="12" fillId="0" borderId="0" xfId="3" applyNumberFormat="1" applyFont="1" applyBorder="1" applyAlignment="1" applyProtection="1">
      <alignment horizontal="center" vertical="center"/>
    </xf>
    <xf numFmtId="0" fontId="0" fillId="0" borderId="0" xfId="0" applyProtection="1"/>
    <xf numFmtId="0" fontId="4" fillId="0" borderId="0" xfId="2" applyFont="1" applyFill="1" applyBorder="1" applyProtection="1">
      <protection locked="0"/>
    </xf>
    <xf numFmtId="2" fontId="11" fillId="2" borderId="1" xfId="3" applyNumberFormat="1" applyFont="1" applyFill="1" applyBorder="1" applyAlignment="1" applyProtection="1">
      <alignment horizontal="center" vertical="center"/>
      <protection locked="0"/>
    </xf>
    <xf numFmtId="1" fontId="12" fillId="2" borderId="1" xfId="3" applyNumberFormat="1" applyFont="1" applyFill="1" applyBorder="1" applyAlignment="1" applyProtection="1">
      <alignment horizontal="center"/>
      <protection locked="0"/>
    </xf>
    <xf numFmtId="166" fontId="12" fillId="0" borderId="1" xfId="3" applyNumberFormat="1" applyFont="1" applyFill="1" applyBorder="1" applyAlignment="1" applyProtection="1">
      <alignment horizontal="left" vertical="top" wrapText="1"/>
    </xf>
    <xf numFmtId="43" fontId="12" fillId="0" borderId="1" xfId="3" applyNumberFormat="1" applyFont="1" applyBorder="1" applyAlignment="1" applyProtection="1">
      <alignment horizontal="center" vertical="center"/>
    </xf>
    <xf numFmtId="165" fontId="12" fillId="0" borderId="1" xfId="3" applyNumberFormat="1" applyFont="1" applyBorder="1" applyAlignment="1" applyProtection="1">
      <alignment horizontal="center" vertical="center"/>
    </xf>
    <xf numFmtId="43" fontId="8" fillId="0" borderId="1" xfId="3" applyNumberFormat="1" applyFont="1" applyBorder="1" applyAlignment="1" applyProtection="1">
      <alignment horizontal="center" vertical="center"/>
    </xf>
    <xf numFmtId="1" fontId="8" fillId="0" borderId="1" xfId="3" applyNumberFormat="1" applyFont="1" applyBorder="1" applyAlignment="1" applyProtection="1">
      <alignment horizontal="center" vertical="center"/>
    </xf>
    <xf numFmtId="43" fontId="12" fillId="0" borderId="1" xfId="3" applyNumberFormat="1" applyFont="1" applyFill="1" applyBorder="1" applyAlignment="1" applyProtection="1">
      <alignment horizontal="center" vertical="center"/>
    </xf>
    <xf numFmtId="43" fontId="8" fillId="0" borderId="1" xfId="3" applyNumberFormat="1" applyFont="1" applyFill="1" applyBorder="1" applyAlignment="1" applyProtection="1">
      <alignment horizontal="center" vertical="center"/>
    </xf>
    <xf numFmtId="4" fontId="8" fillId="0" borderId="1" xfId="3" applyNumberFormat="1" applyFont="1" applyBorder="1" applyAlignment="1" applyProtection="1">
      <alignment horizontal="center" vertical="center"/>
    </xf>
    <xf numFmtId="2" fontId="8" fillId="0" borderId="1" xfId="3" applyNumberFormat="1" applyFont="1" applyFill="1" applyBorder="1" applyAlignment="1" applyProtection="1">
      <alignment horizontal="center" vertical="center"/>
    </xf>
    <xf numFmtId="166" fontId="16" fillId="0" borderId="1" xfId="3" applyNumberFormat="1" applyFont="1" applyFill="1" applyBorder="1" applyAlignment="1" applyProtection="1">
      <alignment horizontal="left" vertical="top" wrapText="1"/>
      <protection locked="0"/>
    </xf>
    <xf numFmtId="2" fontId="8" fillId="0" borderId="1" xfId="3" applyNumberFormat="1" applyFont="1" applyFill="1" applyBorder="1" applyAlignment="1" applyProtection="1">
      <alignment horizontal="center" vertical="center"/>
      <protection locked="0"/>
    </xf>
    <xf numFmtId="164" fontId="32" fillId="0" borderId="0" xfId="3" applyNumberFormat="1" applyFont="1" applyAlignment="1" applyProtection="1">
      <alignment horizontal="left" vertical="center"/>
      <protection locked="0"/>
    </xf>
    <xf numFmtId="164" fontId="32" fillId="0" borderId="0" xfId="3" applyNumberFormat="1" applyFont="1" applyAlignment="1" applyProtection="1">
      <alignment horizontal="center" vertical="center"/>
      <protection locked="0"/>
    </xf>
    <xf numFmtId="164" fontId="32" fillId="0" borderId="0" xfId="3" applyNumberFormat="1" applyFont="1" applyBorder="1" applyAlignment="1" applyProtection="1">
      <alignment horizontal="center" vertical="center"/>
      <protection locked="0"/>
    </xf>
    <xf numFmtId="164" fontId="32" fillId="0" borderId="0" xfId="3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Protection="1">
      <protection locked="0"/>
    </xf>
    <xf numFmtId="2" fontId="11" fillId="0" borderId="1" xfId="3" applyNumberFormat="1" applyFont="1" applyBorder="1" applyAlignment="1" applyProtection="1">
      <alignment horizontal="center" vertical="center" wrapText="1"/>
      <protection locked="0"/>
    </xf>
    <xf numFmtId="2" fontId="8" fillId="0" borderId="1" xfId="3" applyNumberFormat="1" applyFont="1" applyBorder="1" applyAlignment="1" applyProtection="1">
      <alignment horizontal="center" vertical="center"/>
      <protection locked="0"/>
    </xf>
    <xf numFmtId="2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2" fontId="8" fillId="0" borderId="1" xfId="3" applyNumberFormat="1" applyFont="1" applyBorder="1" applyAlignment="1" applyProtection="1">
      <alignment horizontal="center" vertical="center"/>
      <protection locked="0"/>
    </xf>
    <xf numFmtId="2" fontId="8" fillId="2" borderId="1" xfId="3" applyNumberFormat="1" applyFont="1" applyFill="1" applyBorder="1" applyAlignment="1" applyProtection="1">
      <alignment horizontal="center" vertical="center"/>
      <protection locked="0"/>
    </xf>
    <xf numFmtId="2" fontId="9" fillId="2" borderId="1" xfId="0" applyNumberFormat="1" applyFont="1" applyFill="1" applyBorder="1" applyProtection="1">
      <protection locked="0"/>
    </xf>
    <xf numFmtId="0" fontId="9" fillId="2" borderId="1" xfId="2" applyFont="1" applyFill="1" applyBorder="1" applyAlignment="1" applyProtection="1">
      <alignment horizontal="center"/>
      <protection locked="0"/>
    </xf>
    <xf numFmtId="2" fontId="9" fillId="0" borderId="1" xfId="0" applyNumberFormat="1" applyFont="1" applyBorder="1" applyProtection="1">
      <protection locked="0"/>
    </xf>
    <xf numFmtId="0" fontId="9" fillId="3" borderId="1" xfId="2" applyFont="1" applyFill="1" applyBorder="1" applyAlignment="1" applyProtection="1">
      <alignment horizontal="center" vertical="center"/>
      <protection locked="0"/>
    </xf>
  </cellXfs>
  <cellStyles count="343">
    <cellStyle name="20% - Акцент1 2" xfId="5"/>
    <cellStyle name="20% - Акцент1 2 2" xfId="6"/>
    <cellStyle name="20% - Акцент1 2 3" xfId="7"/>
    <cellStyle name="20% - Акцент1 3" xfId="8"/>
    <cellStyle name="20% - Акцент1 4" xfId="9"/>
    <cellStyle name="20% - Акцент2 2" xfId="10"/>
    <cellStyle name="20% - Акцент2 2 2" xfId="11"/>
    <cellStyle name="20% - Акцент2 2 3" xfId="12"/>
    <cellStyle name="20% - Акцент2 3" xfId="13"/>
    <cellStyle name="20% - Акцент2 4" xfId="14"/>
    <cellStyle name="20% - Акцент3 2" xfId="15"/>
    <cellStyle name="20% - Акцент3 2 2" xfId="16"/>
    <cellStyle name="20% - Акцент3 2 3" xfId="17"/>
    <cellStyle name="20% - Акцент3 3" xfId="18"/>
    <cellStyle name="20% - Акцент3 4" xfId="19"/>
    <cellStyle name="20% - Акцент4 2" xfId="20"/>
    <cellStyle name="20% - Акцент4 2 2" xfId="21"/>
    <cellStyle name="20% - Акцент4 2 3" xfId="22"/>
    <cellStyle name="20% - Акцент4 3" xfId="23"/>
    <cellStyle name="20% - Акцент4 4" xfId="24"/>
    <cellStyle name="20% - Акцент5 2" xfId="25"/>
    <cellStyle name="20% - Акцент5 2 2" xfId="26"/>
    <cellStyle name="20% - Акцент5 2 3" xfId="27"/>
    <cellStyle name="20% - Акцент5 3" xfId="28"/>
    <cellStyle name="20% - Акцент5 4" xfId="29"/>
    <cellStyle name="20% - Акцент6 2" xfId="30"/>
    <cellStyle name="20% - Акцент6 2 2" xfId="31"/>
    <cellStyle name="20% - Акцент6 2 3" xfId="32"/>
    <cellStyle name="20% - Акцент6 3" xfId="33"/>
    <cellStyle name="20% - Акцент6 4" xfId="34"/>
    <cellStyle name="40% - Акцент1 2" xfId="35"/>
    <cellStyle name="40% - Акцент1 2 2" xfId="36"/>
    <cellStyle name="40% - Акцент1 2 3" xfId="37"/>
    <cellStyle name="40% - Акцент1 3" xfId="38"/>
    <cellStyle name="40% - Акцент1 4" xfId="39"/>
    <cellStyle name="40% - Акцент2 2" xfId="40"/>
    <cellStyle name="40% - Акцент2 2 2" xfId="41"/>
    <cellStyle name="40% - Акцент2 2 3" xfId="42"/>
    <cellStyle name="40% - Акцент2 3" xfId="43"/>
    <cellStyle name="40% - Акцент2 4" xfId="44"/>
    <cellStyle name="40% - Акцент3 2" xfId="45"/>
    <cellStyle name="40% - Акцент3 2 2" xfId="46"/>
    <cellStyle name="40% - Акцент3 2 3" xfId="47"/>
    <cellStyle name="40% - Акцент3 3" xfId="48"/>
    <cellStyle name="40% - Акцент3 4" xfId="49"/>
    <cellStyle name="40% - Акцент4 2" xfId="50"/>
    <cellStyle name="40% - Акцент4 2 2" xfId="51"/>
    <cellStyle name="40% - Акцент4 2 3" xfId="52"/>
    <cellStyle name="40% - Акцент4 3" xfId="53"/>
    <cellStyle name="40% - Акцент4 4" xfId="54"/>
    <cellStyle name="40% - Акцент5 2" xfId="55"/>
    <cellStyle name="40% - Акцент5 2 2" xfId="56"/>
    <cellStyle name="40% - Акцент5 2 3" xfId="57"/>
    <cellStyle name="40% - Акцент5 3" xfId="58"/>
    <cellStyle name="40% - Акцент5 4" xfId="59"/>
    <cellStyle name="40% - Акцент6 2" xfId="60"/>
    <cellStyle name="40% - Акцент6 2 2" xfId="61"/>
    <cellStyle name="40% - Акцент6 2 3" xfId="62"/>
    <cellStyle name="40% - Акцент6 3" xfId="63"/>
    <cellStyle name="40% - Акцент6 4" xfId="64"/>
    <cellStyle name="60% - Акцент1 2" xfId="65"/>
    <cellStyle name="60% - Акцент1 2 2" xfId="66"/>
    <cellStyle name="60% - Акцент1 2 3" xfId="67"/>
    <cellStyle name="60% - Акцент1 3" xfId="68"/>
    <cellStyle name="60% - Акцент1 4" xfId="69"/>
    <cellStyle name="60% - Акцент2 2" xfId="70"/>
    <cellStyle name="60% - Акцент2 2 2" xfId="71"/>
    <cellStyle name="60% - Акцент2 2 3" xfId="72"/>
    <cellStyle name="60% - Акцент2 3" xfId="73"/>
    <cellStyle name="60% - Акцент2 4" xfId="74"/>
    <cellStyle name="60% - Акцент3 2" xfId="75"/>
    <cellStyle name="60% - Акцент3 2 2" xfId="76"/>
    <cellStyle name="60% - Акцент3 2 3" xfId="77"/>
    <cellStyle name="60% - Акцент3 3" xfId="78"/>
    <cellStyle name="60% - Акцент3 4" xfId="79"/>
    <cellStyle name="60% - Акцент4 2" xfId="80"/>
    <cellStyle name="60% - Акцент4 2 2" xfId="81"/>
    <cellStyle name="60% - Акцент4 2 3" xfId="82"/>
    <cellStyle name="60% - Акцент4 3" xfId="83"/>
    <cellStyle name="60% - Акцент4 4" xfId="84"/>
    <cellStyle name="60% - Акцент5 2" xfId="85"/>
    <cellStyle name="60% - Акцент5 2 2" xfId="86"/>
    <cellStyle name="60% - Акцент5 2 3" xfId="87"/>
    <cellStyle name="60% - Акцент5 3" xfId="88"/>
    <cellStyle name="60% - Акцент5 4" xfId="89"/>
    <cellStyle name="60% - Акцент6 2" xfId="90"/>
    <cellStyle name="60% - Акцент6 2 2" xfId="91"/>
    <cellStyle name="60% - Акцент6 2 3" xfId="92"/>
    <cellStyle name="60% - Акцент6 3" xfId="93"/>
    <cellStyle name="60% - Акцент6 4" xfId="94"/>
    <cellStyle name="Excel Built-in Normal" xfId="95"/>
    <cellStyle name="Акцент1 2" xfId="96"/>
    <cellStyle name="Акцент1 2 2" xfId="97"/>
    <cellStyle name="Акцент1 2 3" xfId="98"/>
    <cellStyle name="Акцент1 3" xfId="99"/>
    <cellStyle name="Акцент1 4" xfId="100"/>
    <cellStyle name="Акцент2 2" xfId="101"/>
    <cellStyle name="Акцент2 2 2" xfId="102"/>
    <cellStyle name="Акцент2 2 3" xfId="103"/>
    <cellStyle name="Акцент2 3" xfId="104"/>
    <cellStyle name="Акцент2 4" xfId="105"/>
    <cellStyle name="Акцент3 2" xfId="106"/>
    <cellStyle name="Акцент3 2 2" xfId="107"/>
    <cellStyle name="Акцент3 2 3" xfId="108"/>
    <cellStyle name="Акцент3 3" xfId="109"/>
    <cellStyle name="Акцент3 4" xfId="110"/>
    <cellStyle name="Акцент4 2" xfId="111"/>
    <cellStyle name="Акцент4 2 2" xfId="112"/>
    <cellStyle name="Акцент4 2 3" xfId="113"/>
    <cellStyle name="Акцент4 3" xfId="114"/>
    <cellStyle name="Акцент4 4" xfId="115"/>
    <cellStyle name="Акцент5 2" xfId="116"/>
    <cellStyle name="Акцент5 2 2" xfId="117"/>
    <cellStyle name="Акцент5 2 3" xfId="118"/>
    <cellStyle name="Акцент5 3" xfId="119"/>
    <cellStyle name="Акцент5 4" xfId="120"/>
    <cellStyle name="Акцент6 2" xfId="121"/>
    <cellStyle name="Акцент6 2 2" xfId="122"/>
    <cellStyle name="Акцент6 2 3" xfId="123"/>
    <cellStyle name="Акцент6 3" xfId="124"/>
    <cellStyle name="Акцент6 4" xfId="125"/>
    <cellStyle name="Ввод  2" xfId="126"/>
    <cellStyle name="Ввод  2 2" xfId="127"/>
    <cellStyle name="Ввод  2 2 2" xfId="128"/>
    <cellStyle name="Ввод  2 2 3" xfId="129"/>
    <cellStyle name="Ввод  2 2 4" xfId="130"/>
    <cellStyle name="Ввод  2 2 5" xfId="131"/>
    <cellStyle name="Ввод  2 2 6" xfId="132"/>
    <cellStyle name="Ввод  2 3" xfId="133"/>
    <cellStyle name="Ввод  2 3 2" xfId="134"/>
    <cellStyle name="Ввод  2 3 3" xfId="135"/>
    <cellStyle name="Ввод  2 3 4" xfId="136"/>
    <cellStyle name="Ввод  2 3 5" xfId="137"/>
    <cellStyle name="Ввод  2 3 6" xfId="138"/>
    <cellStyle name="Ввод  2 4" xfId="139"/>
    <cellStyle name="Ввод  2 5" xfId="140"/>
    <cellStyle name="Ввод  2 6" xfId="141"/>
    <cellStyle name="Ввод  2 7" xfId="142"/>
    <cellStyle name="Ввод  2 8" xfId="143"/>
    <cellStyle name="Ввод  3" xfId="144"/>
    <cellStyle name="Ввод  3 2" xfId="145"/>
    <cellStyle name="Ввод  3 3" xfId="146"/>
    <cellStyle name="Ввод  3 4" xfId="147"/>
    <cellStyle name="Ввод  3 5" xfId="148"/>
    <cellStyle name="Ввод  3 6" xfId="149"/>
    <cellStyle name="Ввод  4" xfId="150"/>
    <cellStyle name="Ввод  4 2" xfId="151"/>
    <cellStyle name="Ввод  4 3" xfId="152"/>
    <cellStyle name="Ввод  4 4" xfId="153"/>
    <cellStyle name="Ввод  4 5" xfId="154"/>
    <cellStyle name="Ввод  4 6" xfId="155"/>
    <cellStyle name="Вывод 2" xfId="156"/>
    <cellStyle name="Вывод 2 2" xfId="157"/>
    <cellStyle name="Вывод 2 2 2" xfId="158"/>
    <cellStyle name="Вывод 2 2 3" xfId="159"/>
    <cellStyle name="Вывод 2 2 4" xfId="160"/>
    <cellStyle name="Вывод 2 2 5" xfId="161"/>
    <cellStyle name="Вывод 2 2 6" xfId="162"/>
    <cellStyle name="Вывод 2 3" xfId="163"/>
    <cellStyle name="Вывод 2 3 2" xfId="164"/>
    <cellStyle name="Вывод 2 3 3" xfId="165"/>
    <cellStyle name="Вывод 2 3 4" xfId="166"/>
    <cellStyle name="Вывод 2 3 5" xfId="167"/>
    <cellStyle name="Вывод 2 3 6" xfId="168"/>
    <cellStyle name="Вывод 2 4" xfId="169"/>
    <cellStyle name="Вывод 2 5" xfId="170"/>
    <cellStyle name="Вывод 2 6" xfId="171"/>
    <cellStyle name="Вывод 2 7" xfId="172"/>
    <cellStyle name="Вывод 2 8" xfId="173"/>
    <cellStyle name="Вывод 3" xfId="174"/>
    <cellStyle name="Вывод 3 2" xfId="175"/>
    <cellStyle name="Вывод 3 3" xfId="176"/>
    <cellStyle name="Вывод 3 4" xfId="177"/>
    <cellStyle name="Вывод 3 5" xfId="178"/>
    <cellStyle name="Вывод 3 6" xfId="179"/>
    <cellStyle name="Вывод 4" xfId="180"/>
    <cellStyle name="Вывод 4 2" xfId="181"/>
    <cellStyle name="Вывод 4 3" xfId="182"/>
    <cellStyle name="Вывод 4 4" xfId="183"/>
    <cellStyle name="Вывод 4 5" xfId="184"/>
    <cellStyle name="Вывод 4 6" xfId="185"/>
    <cellStyle name="Вычисление 2" xfId="186"/>
    <cellStyle name="Вычисление 2 2" xfId="187"/>
    <cellStyle name="Вычисление 2 2 2" xfId="188"/>
    <cellStyle name="Вычисление 2 2 3" xfId="189"/>
    <cellStyle name="Вычисление 2 2 4" xfId="190"/>
    <cellStyle name="Вычисление 2 2 5" xfId="191"/>
    <cellStyle name="Вычисление 2 2 6" xfId="192"/>
    <cellStyle name="Вычисление 2 3" xfId="193"/>
    <cellStyle name="Вычисление 2 3 2" xfId="194"/>
    <cellStyle name="Вычисление 2 3 3" xfId="195"/>
    <cellStyle name="Вычисление 2 3 4" xfId="196"/>
    <cellStyle name="Вычисление 2 3 5" xfId="197"/>
    <cellStyle name="Вычисление 2 3 6" xfId="198"/>
    <cellStyle name="Вычисление 2 4" xfId="199"/>
    <cellStyle name="Вычисление 2 5" xfId="200"/>
    <cellStyle name="Вычисление 2 6" xfId="201"/>
    <cellStyle name="Вычисление 2 7" xfId="202"/>
    <cellStyle name="Вычисление 2 8" xfId="203"/>
    <cellStyle name="Вычисление 3" xfId="204"/>
    <cellStyle name="Вычисление 3 2" xfId="205"/>
    <cellStyle name="Вычисление 3 3" xfId="206"/>
    <cellStyle name="Вычисление 3 4" xfId="207"/>
    <cellStyle name="Вычисление 3 5" xfId="208"/>
    <cellStyle name="Вычисление 3 6" xfId="209"/>
    <cellStyle name="Вычисление 4" xfId="210"/>
    <cellStyle name="Вычисление 4 2" xfId="211"/>
    <cellStyle name="Вычисление 4 3" xfId="212"/>
    <cellStyle name="Вычисление 4 4" xfId="213"/>
    <cellStyle name="Вычисление 4 5" xfId="214"/>
    <cellStyle name="Вычисление 4 6" xfId="215"/>
    <cellStyle name="Заголовок 1 2" xfId="216"/>
    <cellStyle name="Заголовок 1 2 2" xfId="217"/>
    <cellStyle name="Заголовок 1 2 3" xfId="218"/>
    <cellStyle name="Заголовок 1 3" xfId="219"/>
    <cellStyle name="Заголовок 1 4" xfId="220"/>
    <cellStyle name="Заголовок 2 2" xfId="221"/>
    <cellStyle name="Заголовок 2 2 2" xfId="222"/>
    <cellStyle name="Заголовок 2 2 3" xfId="223"/>
    <cellStyle name="Заголовок 2 3" xfId="224"/>
    <cellStyle name="Заголовок 2 4" xfId="225"/>
    <cellStyle name="Заголовок 3 2" xfId="226"/>
    <cellStyle name="Заголовок 3 2 2" xfId="227"/>
    <cellStyle name="Заголовок 3 2 3" xfId="228"/>
    <cellStyle name="Заголовок 3 3" xfId="229"/>
    <cellStyle name="Заголовок 3 4" xfId="230"/>
    <cellStyle name="Заголовок 4 2" xfId="231"/>
    <cellStyle name="Заголовок 4 2 2" xfId="232"/>
    <cellStyle name="Заголовок 4 2 3" xfId="233"/>
    <cellStyle name="Заголовок 4 3" xfId="234"/>
    <cellStyle name="Заголовок 4 4" xfId="235"/>
    <cellStyle name="Итог 2" xfId="236"/>
    <cellStyle name="Итог 2 2" xfId="237"/>
    <cellStyle name="Итог 2 2 2" xfId="238"/>
    <cellStyle name="Итог 2 2 3" xfId="239"/>
    <cellStyle name="Итог 2 2 4" xfId="240"/>
    <cellStyle name="Итог 2 2 5" xfId="241"/>
    <cellStyle name="Итог 2 2 6" xfId="242"/>
    <cellStyle name="Итог 2 3" xfId="243"/>
    <cellStyle name="Итог 2 3 2" xfId="244"/>
    <cellStyle name="Итог 2 3 3" xfId="245"/>
    <cellStyle name="Итог 2 3 4" xfId="246"/>
    <cellStyle name="Итог 2 3 5" xfId="247"/>
    <cellStyle name="Итог 2 3 6" xfId="248"/>
    <cellStyle name="Итог 2 4" xfId="249"/>
    <cellStyle name="Итог 2 5" xfId="250"/>
    <cellStyle name="Итог 2 6" xfId="251"/>
    <cellStyle name="Итог 2 7" xfId="252"/>
    <cellStyle name="Итог 2 8" xfId="253"/>
    <cellStyle name="Итог 3" xfId="254"/>
    <cellStyle name="Итог 3 2" xfId="255"/>
    <cellStyle name="Итог 3 3" xfId="256"/>
    <cellStyle name="Итог 3 4" xfId="257"/>
    <cellStyle name="Итог 3 5" xfId="258"/>
    <cellStyle name="Итог 3 6" xfId="259"/>
    <cellStyle name="Итог 4" xfId="260"/>
    <cellStyle name="Итог 4 2" xfId="261"/>
    <cellStyle name="Итог 4 3" xfId="262"/>
    <cellStyle name="Итог 4 4" xfId="263"/>
    <cellStyle name="Итог 4 5" xfId="264"/>
    <cellStyle name="Итог 4 6" xfId="265"/>
    <cellStyle name="Контрольная ячейка 2" xfId="266"/>
    <cellStyle name="Контрольная ячейка 2 2" xfId="267"/>
    <cellStyle name="Контрольная ячейка 2 3" xfId="268"/>
    <cellStyle name="Контрольная ячейка 3" xfId="269"/>
    <cellStyle name="Контрольная ячейка 4" xfId="270"/>
    <cellStyle name="Название 2" xfId="271"/>
    <cellStyle name="Название 2 2" xfId="272"/>
    <cellStyle name="Название 2 3" xfId="273"/>
    <cellStyle name="Название 3" xfId="274"/>
    <cellStyle name="Название 4" xfId="275"/>
    <cellStyle name="Нейтральный 2" xfId="276"/>
    <cellStyle name="Нейтральный 2 2" xfId="277"/>
    <cellStyle name="Нейтральный 2 3" xfId="278"/>
    <cellStyle name="Нейтральный 3" xfId="279"/>
    <cellStyle name="Нейтральный 4" xfId="280"/>
    <cellStyle name="Обычный" xfId="0" builtinId="0"/>
    <cellStyle name="Обычный 2" xfId="4"/>
    <cellStyle name="Обычный 2 2" xfId="281"/>
    <cellStyle name="Обычный 2 2 2" xfId="282"/>
    <cellStyle name="Обычный 2 2 3" xfId="283"/>
    <cellStyle name="Обычный 2 2 4" xfId="284"/>
    <cellStyle name="Обычный 3" xfId="285"/>
    <cellStyle name="Обычный 4" xfId="286"/>
    <cellStyle name="Обычный_план по водоотведению артезианской и промышленной воды 2009" xfId="2"/>
    <cellStyle name="Обычный_план электроэнергия  2009г" xfId="3"/>
    <cellStyle name="Плохой 2" xfId="287"/>
    <cellStyle name="Плохой 2 2" xfId="288"/>
    <cellStyle name="Плохой 2 3" xfId="289"/>
    <cellStyle name="Плохой 3" xfId="290"/>
    <cellStyle name="Плохой 4" xfId="291"/>
    <cellStyle name="Пояснение 2" xfId="292"/>
    <cellStyle name="Пояснение 2 2" xfId="293"/>
    <cellStyle name="Пояснение 2 3" xfId="294"/>
    <cellStyle name="Пояснение 3" xfId="295"/>
    <cellStyle name="Пояснение 4" xfId="296"/>
    <cellStyle name="Примечание 2" xfId="297"/>
    <cellStyle name="Примечание 2 2" xfId="298"/>
    <cellStyle name="Примечание 2 2 2" xfId="299"/>
    <cellStyle name="Примечание 2 2 3" xfId="300"/>
    <cellStyle name="Примечание 2 2 4" xfId="301"/>
    <cellStyle name="Примечание 2 2 5" xfId="302"/>
    <cellStyle name="Примечание 2 2 6" xfId="303"/>
    <cellStyle name="Примечание 2 3" xfId="304"/>
    <cellStyle name="Примечание 2 3 2" xfId="305"/>
    <cellStyle name="Примечание 2 3 3" xfId="306"/>
    <cellStyle name="Примечание 2 3 4" xfId="307"/>
    <cellStyle name="Примечание 2 3 5" xfId="308"/>
    <cellStyle name="Примечание 2 3 6" xfId="309"/>
    <cellStyle name="Примечание 2 4" xfId="310"/>
    <cellStyle name="Примечание 2 5" xfId="311"/>
    <cellStyle name="Примечание 2 6" xfId="312"/>
    <cellStyle name="Примечание 2 7" xfId="313"/>
    <cellStyle name="Примечание 2 8" xfId="314"/>
    <cellStyle name="Примечание 3" xfId="315"/>
    <cellStyle name="Примечание 3 2" xfId="316"/>
    <cellStyle name="Примечание 3 3" xfId="317"/>
    <cellStyle name="Примечание 3 4" xfId="318"/>
    <cellStyle name="Примечание 3 5" xfId="319"/>
    <cellStyle name="Примечание 3 6" xfId="320"/>
    <cellStyle name="Примечание 4" xfId="321"/>
    <cellStyle name="Примечание 4 2" xfId="322"/>
    <cellStyle name="Примечание 4 3" xfId="323"/>
    <cellStyle name="Примечание 4 4" xfId="324"/>
    <cellStyle name="Примечание 4 5" xfId="325"/>
    <cellStyle name="Примечание 4 6" xfId="326"/>
    <cellStyle name="Процентный" xfId="1" builtinId="5"/>
    <cellStyle name="Процентный 2" xfId="327"/>
    <cellStyle name="Связанная ячейка 2" xfId="328"/>
    <cellStyle name="Связанная ячейка 2 2" xfId="329"/>
    <cellStyle name="Связанная ячейка 2 3" xfId="330"/>
    <cellStyle name="Связанная ячейка 3" xfId="331"/>
    <cellStyle name="Связанная ячейка 4" xfId="332"/>
    <cellStyle name="Текст предупреждения 2" xfId="333"/>
    <cellStyle name="Текст предупреждения 2 2" xfId="334"/>
    <cellStyle name="Текст предупреждения 2 3" xfId="335"/>
    <cellStyle name="Текст предупреждения 3" xfId="336"/>
    <cellStyle name="Текст предупреждения 4" xfId="337"/>
    <cellStyle name="Хороший 2" xfId="338"/>
    <cellStyle name="Хороший 2 2" xfId="339"/>
    <cellStyle name="Хороший 2 3" xfId="340"/>
    <cellStyle name="Хороший 3" xfId="341"/>
    <cellStyle name="Хороший 4" xfId="34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0;&#1072;&#1081;&#1083;&#1099;%20&#1076;&#1083;&#1103;%20&#1088;&#1072;&#1073;&#1086;&#1090;&#1099;%20&#1101;&#1082;&#1086;&#1085;&#1086;&#1084;&#1080;&#1089;&#1090;&#1086;&#1074;/&#1046;&#1077;&#1085;&#1103;/&#1075;&#1086;&#1076;%202016/&#1085;&#1072;&#1090;&#1091;&#1088;&#1072;&#1083;&#1082;&#1072;_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епл.эн-(п)"/>
      <sheetName val="тепл.эн (ф)"/>
      <sheetName val="эл.эн(п)"/>
      <sheetName val="эл.эн (ф)"/>
      <sheetName val="арт(п)"/>
      <sheetName val="арт (ф)"/>
      <sheetName val="арт (РЭК)"/>
      <sheetName val="пром (п)"/>
      <sheetName val="пром (ф)"/>
      <sheetName val="пром (РЭК)"/>
      <sheetName val="кан(п)"/>
      <sheetName val="кан (ф)"/>
    </sheetNames>
    <sheetDataSet>
      <sheetData sheetId="0"/>
      <sheetData sheetId="1">
        <row r="2">
          <cell r="A2" t="str">
            <v>2016 год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AU13"/>
  <sheetViews>
    <sheetView view="pageBreakPreview" zoomScale="110" zoomScaleNormal="80" zoomScaleSheetLayoutView="110" workbookViewId="0">
      <pane xSplit="2" ySplit="7" topLeftCell="W8" activePane="bottomRight" state="frozen"/>
      <selection pane="topRight" activeCell="C1" sqref="C1"/>
      <selection pane="bottomLeft" activeCell="A6" sqref="A6"/>
      <selection pane="bottomRight" activeCell="Z20" sqref="Z20"/>
    </sheetView>
  </sheetViews>
  <sheetFormatPr defaultRowHeight="12.75" outlineLevelRow="1" outlineLevelCol="2" x14ac:dyDescent="0.2"/>
  <cols>
    <col min="1" max="1" width="30.5703125" style="35" customWidth="1"/>
    <col min="2" max="2" width="17.5703125" style="35" hidden="1" customWidth="1" outlineLevel="2"/>
    <col min="3" max="3" width="14.42578125" style="35" customWidth="1" collapsed="1"/>
    <col min="4" max="4" width="14.42578125" style="35" customWidth="1"/>
    <col min="5" max="5" width="14.140625" style="35" customWidth="1"/>
    <col min="6" max="6" width="13.7109375" style="35" customWidth="1"/>
    <col min="7" max="7" width="14" style="35" customWidth="1"/>
    <col min="8" max="8" width="13.7109375" style="35" customWidth="1"/>
    <col min="9" max="10" width="15" style="35" hidden="1" customWidth="1"/>
    <col min="11" max="11" width="12.85546875" style="35" customWidth="1"/>
    <col min="12" max="12" width="13.85546875" style="35" customWidth="1"/>
    <col min="13" max="13" width="13.28515625" style="35" customWidth="1"/>
    <col min="14" max="14" width="15.140625" style="35" customWidth="1"/>
    <col min="15" max="15" width="14.140625" style="35" customWidth="1"/>
    <col min="16" max="16" width="14.42578125" style="35" customWidth="1"/>
    <col min="17" max="17" width="14.140625" style="35" hidden="1" customWidth="1"/>
    <col min="18" max="20" width="15.85546875" style="35" hidden="1" customWidth="1"/>
    <col min="21" max="21" width="16.28515625" style="35" customWidth="1"/>
    <col min="22" max="22" width="14.28515625" style="35" customWidth="1"/>
    <col min="23" max="23" width="13.85546875" style="35" customWidth="1"/>
    <col min="24" max="24" width="14" style="35" customWidth="1"/>
    <col min="25" max="25" width="12.5703125" style="35" customWidth="1"/>
    <col min="26" max="26" width="13.5703125" style="35" customWidth="1"/>
    <col min="27" max="27" width="16" style="35" hidden="1" customWidth="1"/>
    <col min="28" max="28" width="13.5703125" style="35" hidden="1" customWidth="1"/>
    <col min="29" max="34" width="9.42578125" style="35" customWidth="1"/>
    <col min="35" max="36" width="9.42578125" style="35" hidden="1" customWidth="1"/>
    <col min="37" max="37" width="15.28515625" style="35" customWidth="1"/>
    <col min="38" max="38" width="14.5703125" style="35" customWidth="1"/>
    <col min="39" max="40" width="11.140625" style="36" hidden="1" customWidth="1"/>
    <col min="41" max="41" width="13.140625" style="28" hidden="1" customWidth="1"/>
    <col min="42" max="42" width="14.140625" style="28" hidden="1" customWidth="1"/>
    <col min="43" max="43" width="13.85546875" style="28" hidden="1" customWidth="1"/>
    <col min="44" max="44" width="0" style="28" hidden="1" customWidth="1"/>
    <col min="45" max="45" width="9" style="32" hidden="1" customWidth="1"/>
    <col min="46" max="47" width="9.140625" style="32"/>
    <col min="48" max="16384" width="9.140625" style="28"/>
  </cols>
  <sheetData>
    <row r="1" spans="1:47" s="2" customFormat="1" ht="15" x14ac:dyDescent="0.2">
      <c r="A1" s="1" t="s">
        <v>32</v>
      </c>
      <c r="I1" s="3"/>
      <c r="J1" s="3"/>
      <c r="Q1" s="3"/>
      <c r="R1" s="3"/>
      <c r="S1" s="3"/>
      <c r="T1" s="3"/>
      <c r="AA1" s="3"/>
      <c r="AB1" s="3"/>
      <c r="AI1" s="3"/>
      <c r="AJ1" s="3"/>
      <c r="AK1" s="3"/>
      <c r="AL1" s="3"/>
      <c r="AM1" s="4"/>
      <c r="AN1" s="4"/>
    </row>
    <row r="2" spans="1:47" s="2" customFormat="1" ht="12" x14ac:dyDescent="0.2">
      <c r="A2" s="50" t="str">
        <f>'[1]тепл.эн (ф)'!A2</f>
        <v>2016 год</v>
      </c>
      <c r="I2" s="3"/>
      <c r="J2" s="3"/>
      <c r="Q2" s="3"/>
      <c r="R2" s="3"/>
      <c r="S2" s="3"/>
      <c r="T2" s="3"/>
      <c r="AA2" s="3"/>
      <c r="AB2" s="3"/>
      <c r="AI2" s="3"/>
      <c r="AJ2" s="3"/>
      <c r="AK2" s="3"/>
      <c r="AL2" s="3"/>
      <c r="AM2" s="4"/>
      <c r="AN2" s="4"/>
    </row>
    <row r="3" spans="1:47" s="2" customFormat="1" ht="12" x14ac:dyDescent="0.2">
      <c r="A3" s="5" t="s">
        <v>33</v>
      </c>
      <c r="I3" s="3"/>
      <c r="J3" s="3"/>
      <c r="Q3" s="3"/>
      <c r="R3" s="3"/>
      <c r="S3" s="3"/>
      <c r="T3" s="3"/>
      <c r="AA3" s="3"/>
      <c r="AB3" s="3"/>
      <c r="AI3" s="3"/>
      <c r="AJ3" s="3"/>
      <c r="AK3" s="3"/>
      <c r="AL3" s="3"/>
      <c r="AM3" s="4"/>
      <c r="AN3" s="4"/>
    </row>
    <row r="4" spans="1:47" s="2" customFormat="1" ht="47.25" customHeight="1" x14ac:dyDescent="0.2">
      <c r="A4" s="5"/>
      <c r="I4" s="3"/>
      <c r="J4" s="3"/>
      <c r="Q4" s="3"/>
      <c r="R4" s="3"/>
      <c r="S4" s="3"/>
      <c r="T4" s="3"/>
      <c r="AA4" s="3"/>
      <c r="AB4" s="3"/>
      <c r="AI4" s="3"/>
      <c r="AJ4" s="3"/>
      <c r="AK4" s="3"/>
      <c r="AL4" s="3"/>
      <c r="AM4" s="4"/>
      <c r="AN4" s="4"/>
    </row>
    <row r="5" spans="1:47" s="10" customFormat="1" x14ac:dyDescent="0.2">
      <c r="A5" s="71" t="s">
        <v>0</v>
      </c>
      <c r="B5" s="71" t="s">
        <v>31</v>
      </c>
      <c r="C5" s="72" t="s">
        <v>1</v>
      </c>
      <c r="D5" s="72"/>
      <c r="E5" s="72" t="s">
        <v>2</v>
      </c>
      <c r="F5" s="72"/>
      <c r="G5" s="72" t="s">
        <v>3</v>
      </c>
      <c r="H5" s="72"/>
      <c r="I5" s="73" t="s">
        <v>4</v>
      </c>
      <c r="J5" s="74"/>
      <c r="K5" s="72" t="s">
        <v>5</v>
      </c>
      <c r="L5" s="72"/>
      <c r="M5" s="72" t="s">
        <v>6</v>
      </c>
      <c r="N5" s="72"/>
      <c r="O5" s="72" t="s">
        <v>7</v>
      </c>
      <c r="P5" s="72"/>
      <c r="Q5" s="73" t="s">
        <v>8</v>
      </c>
      <c r="R5" s="74"/>
      <c r="S5" s="75" t="s">
        <v>9</v>
      </c>
      <c r="T5" s="75"/>
      <c r="U5" s="72" t="s">
        <v>10</v>
      </c>
      <c r="V5" s="72"/>
      <c r="W5" s="72" t="s">
        <v>11</v>
      </c>
      <c r="X5" s="72"/>
      <c r="Y5" s="72" t="s">
        <v>12</v>
      </c>
      <c r="Z5" s="72"/>
      <c r="AA5" s="72" t="s">
        <v>13</v>
      </c>
      <c r="AB5" s="72"/>
      <c r="AC5" s="72" t="s">
        <v>14</v>
      </c>
      <c r="AD5" s="72"/>
      <c r="AE5" s="72" t="s">
        <v>15</v>
      </c>
      <c r="AF5" s="72"/>
      <c r="AG5" s="72" t="s">
        <v>16</v>
      </c>
      <c r="AH5" s="72"/>
      <c r="AI5" s="72" t="s">
        <v>17</v>
      </c>
      <c r="AJ5" s="76"/>
      <c r="AK5" s="72" t="s">
        <v>18</v>
      </c>
      <c r="AL5" s="76"/>
      <c r="AM5" s="6"/>
      <c r="AN5" s="6"/>
      <c r="AO5" s="7" t="s">
        <v>19</v>
      </c>
      <c r="AP5" s="8" t="s">
        <v>20</v>
      </c>
      <c r="AQ5" s="77" t="s">
        <v>21</v>
      </c>
      <c r="AR5" s="77"/>
      <c r="AS5" s="9"/>
      <c r="AT5" s="9"/>
      <c r="AU5" s="9"/>
    </row>
    <row r="6" spans="1:47" s="16" customFormat="1" ht="25.5" customHeight="1" x14ac:dyDescent="0.2">
      <c r="A6" s="71"/>
      <c r="B6" s="71" t="s">
        <v>22</v>
      </c>
      <c r="C6" s="11" t="s">
        <v>23</v>
      </c>
      <c r="D6" s="69" t="s">
        <v>36</v>
      </c>
      <c r="E6" s="11" t="s">
        <v>23</v>
      </c>
      <c r="F6" s="69" t="s">
        <v>36</v>
      </c>
      <c r="G6" s="11" t="s">
        <v>23</v>
      </c>
      <c r="H6" s="69" t="s">
        <v>36</v>
      </c>
      <c r="I6" s="51" t="s">
        <v>23</v>
      </c>
      <c r="J6" s="51" t="s">
        <v>36</v>
      </c>
      <c r="K6" s="11" t="s">
        <v>23</v>
      </c>
      <c r="L6" s="69" t="s">
        <v>36</v>
      </c>
      <c r="M6" s="11" t="s">
        <v>24</v>
      </c>
      <c r="N6" s="69" t="s">
        <v>36</v>
      </c>
      <c r="O6" s="11" t="s">
        <v>24</v>
      </c>
      <c r="P6" s="69" t="s">
        <v>36</v>
      </c>
      <c r="Q6" s="51" t="s">
        <v>23</v>
      </c>
      <c r="R6" s="51" t="s">
        <v>36</v>
      </c>
      <c r="S6" s="51" t="s">
        <v>23</v>
      </c>
      <c r="T6" s="51" t="s">
        <v>36</v>
      </c>
      <c r="U6" s="11" t="s">
        <v>23</v>
      </c>
      <c r="V6" s="69" t="s">
        <v>36</v>
      </c>
      <c r="W6" s="11" t="s">
        <v>23</v>
      </c>
      <c r="X6" s="69" t="s">
        <v>36</v>
      </c>
      <c r="Y6" s="11" t="s">
        <v>23</v>
      </c>
      <c r="Z6" s="69" t="s">
        <v>36</v>
      </c>
      <c r="AA6" s="11" t="s">
        <v>23</v>
      </c>
      <c r="AB6" s="12" t="s">
        <v>36</v>
      </c>
      <c r="AC6" s="11" t="s">
        <v>23</v>
      </c>
      <c r="AD6" s="69" t="s">
        <v>36</v>
      </c>
      <c r="AE6" s="11" t="s">
        <v>23</v>
      </c>
      <c r="AF6" s="69" t="s">
        <v>36</v>
      </c>
      <c r="AG6" s="11" t="s">
        <v>23</v>
      </c>
      <c r="AH6" s="69" t="s">
        <v>36</v>
      </c>
      <c r="AI6" s="11" t="s">
        <v>23</v>
      </c>
      <c r="AJ6" s="12" t="s">
        <v>36</v>
      </c>
      <c r="AK6" s="11" t="s">
        <v>24</v>
      </c>
      <c r="AL6" s="69" t="s">
        <v>36</v>
      </c>
      <c r="AM6" s="13"/>
      <c r="AN6" s="13"/>
      <c r="AO6" s="14"/>
      <c r="AP6" s="15"/>
      <c r="AQ6" s="15" t="s">
        <v>25</v>
      </c>
      <c r="AR6" s="15" t="s">
        <v>26</v>
      </c>
    </row>
    <row r="7" spans="1:47" s="23" customFormat="1" ht="12" hidden="1" customHeight="1" x14ac:dyDescent="0.2">
      <c r="A7" s="17">
        <v>1</v>
      </c>
      <c r="B7" s="17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52">
        <v>9</v>
      </c>
      <c r="J7" s="52">
        <v>10</v>
      </c>
      <c r="K7" s="18">
        <v>11</v>
      </c>
      <c r="L7" s="18">
        <v>12</v>
      </c>
      <c r="M7" s="18">
        <v>13</v>
      </c>
      <c r="N7" s="18">
        <v>14</v>
      </c>
      <c r="O7" s="18">
        <v>15</v>
      </c>
      <c r="P7" s="18">
        <v>16</v>
      </c>
      <c r="Q7" s="52">
        <v>17</v>
      </c>
      <c r="R7" s="52">
        <v>18</v>
      </c>
      <c r="S7" s="52"/>
      <c r="T7" s="52"/>
      <c r="U7" s="18">
        <v>19</v>
      </c>
      <c r="V7" s="18">
        <v>20</v>
      </c>
      <c r="W7" s="18">
        <v>21</v>
      </c>
      <c r="X7" s="18">
        <v>22</v>
      </c>
      <c r="Y7" s="18">
        <v>23</v>
      </c>
      <c r="Z7" s="18">
        <v>24</v>
      </c>
      <c r="AA7" s="18">
        <v>25</v>
      </c>
      <c r="AB7" s="18">
        <v>26</v>
      </c>
      <c r="AC7" s="18">
        <v>27</v>
      </c>
      <c r="AD7" s="18">
        <v>28</v>
      </c>
      <c r="AE7" s="18">
        <v>29</v>
      </c>
      <c r="AF7" s="18">
        <v>30</v>
      </c>
      <c r="AG7" s="18">
        <v>31</v>
      </c>
      <c r="AH7" s="18">
        <v>32</v>
      </c>
      <c r="AI7" s="18">
        <v>33</v>
      </c>
      <c r="AJ7" s="18">
        <v>34</v>
      </c>
      <c r="AK7" s="20">
        <v>35</v>
      </c>
      <c r="AL7" s="18">
        <v>36</v>
      </c>
      <c r="AM7" s="19"/>
      <c r="AN7" s="19"/>
      <c r="AO7" s="20"/>
      <c r="AP7" s="21"/>
      <c r="AQ7" s="21"/>
      <c r="AR7" s="22"/>
    </row>
    <row r="8" spans="1:47" s="44" customFormat="1" ht="37.5" hidden="1" customHeight="1" outlineLevel="1" x14ac:dyDescent="0.2">
      <c r="A8" s="53"/>
      <c r="B8" s="37" t="s">
        <v>28</v>
      </c>
      <c r="C8" s="54"/>
      <c r="D8" s="55">
        <f>D11/C11</f>
        <v>2.0290954020475049</v>
      </c>
      <c r="E8" s="54"/>
      <c r="F8" s="55">
        <f t="shared" ref="F8" si="0">F11/E11</f>
        <v>1.9403700359587652</v>
      </c>
      <c r="G8" s="54"/>
      <c r="H8" s="55">
        <f t="shared" ref="H8:J8" si="1">H11/G11</f>
        <v>2.0295675643027815</v>
      </c>
      <c r="I8" s="56"/>
      <c r="J8" s="56">
        <f t="shared" si="1"/>
        <v>2.0181195660067845</v>
      </c>
      <c r="K8" s="54"/>
      <c r="L8" s="55">
        <f t="shared" ref="L8:V8" si="2">L11/K11</f>
        <v>2.0906100091089104</v>
      </c>
      <c r="M8" s="54"/>
      <c r="N8" s="55">
        <f t="shared" si="2"/>
        <v>2.0615699405352492</v>
      </c>
      <c r="O8" s="54"/>
      <c r="P8" s="55">
        <f t="shared" si="2"/>
        <v>2.0255200428438678</v>
      </c>
      <c r="Q8" s="56"/>
      <c r="R8" s="56">
        <f t="shared" si="2"/>
        <v>2.0592350002157591</v>
      </c>
      <c r="S8" s="57"/>
      <c r="T8" s="56">
        <f t="shared" si="2"/>
        <v>2.0319372324242915</v>
      </c>
      <c r="U8" s="54"/>
      <c r="V8" s="55">
        <f t="shared" si="2"/>
        <v>2.1734399877369577</v>
      </c>
      <c r="W8" s="58"/>
      <c r="X8" s="55">
        <f>X11/W11</f>
        <v>2.2098442473976982</v>
      </c>
      <c r="Y8" s="58"/>
      <c r="Z8" s="58"/>
      <c r="AA8" s="56"/>
      <c r="AB8" s="56"/>
      <c r="AC8" s="54"/>
      <c r="AD8" s="54"/>
      <c r="AE8" s="54"/>
      <c r="AF8" s="54"/>
      <c r="AG8" s="54"/>
      <c r="AH8" s="54"/>
      <c r="AI8" s="56"/>
      <c r="AJ8" s="56"/>
      <c r="AK8" s="59"/>
      <c r="AL8" s="56"/>
      <c r="AM8" s="38"/>
      <c r="AN8" s="38"/>
      <c r="AO8" s="39"/>
      <c r="AP8" s="39"/>
      <c r="AQ8" s="40"/>
      <c r="AR8" s="41"/>
      <c r="AS8" s="42"/>
      <c r="AT8" s="43"/>
      <c r="AU8" s="43"/>
    </row>
    <row r="9" spans="1:47" s="44" customFormat="1" ht="15" hidden="1" customHeight="1" outlineLevel="1" x14ac:dyDescent="0.2">
      <c r="A9" s="53" t="s">
        <v>27</v>
      </c>
      <c r="B9" s="37" t="s">
        <v>28</v>
      </c>
      <c r="C9" s="45">
        <v>153600</v>
      </c>
      <c r="D9" s="45">
        <f>367862.76/1.18</f>
        <v>311748.10169491527</v>
      </c>
      <c r="E9" s="45">
        <v>58042</v>
      </c>
      <c r="F9" s="45">
        <f>132895.09/1.18</f>
        <v>112622.95762711865</v>
      </c>
      <c r="G9" s="45">
        <v>157100</v>
      </c>
      <c r="H9" s="45">
        <f>385508.38/1.18</f>
        <v>326702.01694915257</v>
      </c>
      <c r="I9" s="60">
        <f>G9+E9+C9</f>
        <v>368742</v>
      </c>
      <c r="J9" s="60">
        <f t="shared" ref="J9:J10" si="3">D9+F9+H9</f>
        <v>751073.07627118647</v>
      </c>
      <c r="K9" s="45">
        <v>90673</v>
      </c>
      <c r="L9" s="45">
        <f>223683.02/1.18</f>
        <v>189561.88135593222</v>
      </c>
      <c r="M9" s="45">
        <v>53383</v>
      </c>
      <c r="N9" s="45">
        <f>129862.29/1.18</f>
        <v>110052.78813559322</v>
      </c>
      <c r="O9" s="45">
        <v>88077</v>
      </c>
      <c r="P9" s="45">
        <f>210514.04/1.18</f>
        <v>178401.72881355934</v>
      </c>
      <c r="Q9" s="60">
        <f>O9+M9+K9</f>
        <v>232133</v>
      </c>
      <c r="R9" s="60">
        <f t="shared" ref="R9" si="4">L9+N9+P9</f>
        <v>478016.39830508479</v>
      </c>
      <c r="S9" s="60">
        <f t="shared" ref="S9:T10" si="5">I9+Q9</f>
        <v>600875</v>
      </c>
      <c r="T9" s="60">
        <f t="shared" si="5"/>
        <v>1229089.4745762711</v>
      </c>
      <c r="U9" s="46">
        <v>97855</v>
      </c>
      <c r="V9" s="46">
        <v>212681.97</v>
      </c>
      <c r="W9" s="46">
        <v>114500</v>
      </c>
      <c r="X9" s="46">
        <v>259500.38</v>
      </c>
      <c r="Y9" s="46"/>
      <c r="Z9" s="46"/>
      <c r="AA9" s="47"/>
      <c r="AB9" s="47"/>
      <c r="AC9" s="46"/>
      <c r="AD9" s="46"/>
      <c r="AE9" s="46"/>
      <c r="AF9" s="46"/>
      <c r="AG9" s="46"/>
      <c r="AH9" s="46"/>
      <c r="AI9" s="47"/>
      <c r="AJ9" s="47"/>
      <c r="AK9" s="61"/>
      <c r="AL9" s="47"/>
      <c r="AM9" s="48"/>
      <c r="AN9" s="48"/>
      <c r="AO9" s="39"/>
      <c r="AP9" s="39"/>
      <c r="AQ9" s="40"/>
      <c r="AR9" s="41"/>
      <c r="AS9" s="42"/>
      <c r="AT9" s="49"/>
      <c r="AU9" s="49"/>
    </row>
    <row r="10" spans="1:47" s="44" customFormat="1" ht="15" hidden="1" customHeight="1" outlineLevel="1" x14ac:dyDescent="0.2">
      <c r="A10" s="53" t="s">
        <v>29</v>
      </c>
      <c r="B10" s="37" t="s">
        <v>28</v>
      </c>
      <c r="C10" s="45">
        <v>567</v>
      </c>
      <c r="D10" s="45">
        <f>1264.31/1.18</f>
        <v>1071.449152542373</v>
      </c>
      <c r="E10" s="45"/>
      <c r="F10" s="45"/>
      <c r="G10" s="45">
        <v>89286</v>
      </c>
      <c r="H10" s="45">
        <f>204558.92/1.18</f>
        <v>173355.01694915257</v>
      </c>
      <c r="I10" s="60">
        <f>G10+E10+C10</f>
        <v>89853</v>
      </c>
      <c r="J10" s="60">
        <f t="shared" si="3"/>
        <v>174426.46610169494</v>
      </c>
      <c r="K10" s="45"/>
      <c r="L10" s="45"/>
      <c r="M10" s="45"/>
      <c r="N10" s="45"/>
      <c r="O10" s="45"/>
      <c r="P10" s="45"/>
      <c r="Q10" s="60"/>
      <c r="R10" s="60"/>
      <c r="S10" s="60">
        <f t="shared" si="5"/>
        <v>89853</v>
      </c>
      <c r="T10" s="60">
        <f t="shared" si="5"/>
        <v>174426.46610169494</v>
      </c>
      <c r="U10" s="46"/>
      <c r="V10" s="46"/>
      <c r="W10" s="46">
        <v>67070</v>
      </c>
      <c r="X10" s="46">
        <v>141741.04</v>
      </c>
      <c r="Y10" s="46"/>
      <c r="Z10" s="46"/>
      <c r="AA10" s="47"/>
      <c r="AB10" s="47"/>
      <c r="AC10" s="46"/>
      <c r="AD10" s="46"/>
      <c r="AE10" s="46"/>
      <c r="AF10" s="46"/>
      <c r="AG10" s="46"/>
      <c r="AH10" s="46"/>
      <c r="AI10" s="47"/>
      <c r="AJ10" s="47"/>
      <c r="AK10" s="61"/>
      <c r="AL10" s="47"/>
      <c r="AM10" s="48"/>
      <c r="AN10" s="48"/>
      <c r="AO10" s="39"/>
      <c r="AP10" s="39"/>
      <c r="AQ10" s="40"/>
      <c r="AR10" s="41"/>
      <c r="AS10" s="42"/>
      <c r="AT10" s="49"/>
      <c r="AU10" s="49"/>
    </row>
    <row r="11" spans="1:47" ht="45.75" customHeight="1" collapsed="1" x14ac:dyDescent="0.2">
      <c r="A11" s="62" t="s">
        <v>30</v>
      </c>
      <c r="B11" s="33" t="s">
        <v>28</v>
      </c>
      <c r="C11" s="34">
        <f>C10+C9</f>
        <v>154167</v>
      </c>
      <c r="D11" s="34">
        <f>D10+D9</f>
        <v>312819.55084745766</v>
      </c>
      <c r="E11" s="34">
        <f t="shared" ref="E11:X11" si="6">E10+E9</f>
        <v>58042</v>
      </c>
      <c r="F11" s="34">
        <f t="shared" si="6"/>
        <v>112622.95762711865</v>
      </c>
      <c r="G11" s="34">
        <f t="shared" si="6"/>
        <v>246386</v>
      </c>
      <c r="H11" s="34">
        <f t="shared" si="6"/>
        <v>500057.03389830515</v>
      </c>
      <c r="I11" s="34">
        <f t="shared" si="6"/>
        <v>458595</v>
      </c>
      <c r="J11" s="34">
        <f t="shared" si="6"/>
        <v>925499.54237288143</v>
      </c>
      <c r="K11" s="34">
        <f t="shared" si="6"/>
        <v>90673</v>
      </c>
      <c r="L11" s="34">
        <f t="shared" si="6"/>
        <v>189561.88135593222</v>
      </c>
      <c r="M11" s="34">
        <f t="shared" si="6"/>
        <v>53383</v>
      </c>
      <c r="N11" s="34">
        <f t="shared" si="6"/>
        <v>110052.78813559322</v>
      </c>
      <c r="O11" s="34">
        <f t="shared" si="6"/>
        <v>88077</v>
      </c>
      <c r="P11" s="34">
        <f t="shared" si="6"/>
        <v>178401.72881355934</v>
      </c>
      <c r="Q11" s="34">
        <f t="shared" si="6"/>
        <v>232133</v>
      </c>
      <c r="R11" s="34">
        <f t="shared" si="6"/>
        <v>478016.39830508479</v>
      </c>
      <c r="S11" s="34">
        <f t="shared" si="6"/>
        <v>690728</v>
      </c>
      <c r="T11" s="34">
        <f t="shared" si="6"/>
        <v>1403515.940677966</v>
      </c>
      <c r="U11" s="34">
        <f t="shared" si="6"/>
        <v>97855</v>
      </c>
      <c r="V11" s="34">
        <f t="shared" si="6"/>
        <v>212681.97</v>
      </c>
      <c r="W11" s="34">
        <f t="shared" si="6"/>
        <v>181570</v>
      </c>
      <c r="X11" s="34">
        <f t="shared" si="6"/>
        <v>401241.42000000004</v>
      </c>
      <c r="Y11" s="29">
        <v>87097</v>
      </c>
      <c r="Z11" s="29">
        <v>198819.81</v>
      </c>
      <c r="AA11" s="30"/>
      <c r="AB11" s="30"/>
      <c r="AC11" s="29">
        <v>223456</v>
      </c>
      <c r="AD11" s="29">
        <v>480147.7</v>
      </c>
      <c r="AE11" s="29">
        <v>209469</v>
      </c>
      <c r="AF11" s="29">
        <v>443888.61</v>
      </c>
      <c r="AG11" s="29">
        <v>286323</v>
      </c>
      <c r="AH11" s="29">
        <v>571068.54</v>
      </c>
      <c r="AI11" s="30"/>
      <c r="AJ11" s="30"/>
      <c r="AK11" s="63">
        <f>C11+E11+G11+K11+M11+O11+U11+W11+Y11+AC11+AE11+AG11</f>
        <v>1776498</v>
      </c>
      <c r="AL11" s="63">
        <f>D11+F11+H11+L11+N11+P11+V11+X11+Z11+AD11+AF11+AH11</f>
        <v>3711363.9906779663</v>
      </c>
      <c r="AM11" s="31"/>
      <c r="AN11" s="31"/>
      <c r="AO11" s="24"/>
      <c r="AP11" s="24"/>
      <c r="AQ11" s="25"/>
      <c r="AR11" s="26"/>
      <c r="AS11" s="27"/>
    </row>
    <row r="13" spans="1:47" s="67" customFormat="1" ht="42.75" hidden="1" customHeight="1" x14ac:dyDescent="0.2">
      <c r="A13" s="64" t="s">
        <v>34</v>
      </c>
      <c r="B13" s="65"/>
      <c r="C13" s="65"/>
      <c r="D13" s="65"/>
      <c r="E13" s="65"/>
      <c r="F13" s="65"/>
      <c r="G13" s="65" t="s">
        <v>35</v>
      </c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6"/>
      <c r="AN13" s="66"/>
      <c r="AS13" s="68"/>
      <c r="AT13" s="68"/>
      <c r="AU13" s="68"/>
    </row>
  </sheetData>
  <sheetProtection password="C511" sheet="1" objects="1" scenarios="1"/>
  <mergeCells count="21">
    <mergeCell ref="AK5:AL5"/>
    <mergeCell ref="AQ5:AR5"/>
    <mergeCell ref="Y5:Z5"/>
    <mergeCell ref="AA5:AB5"/>
    <mergeCell ref="AC5:AD5"/>
    <mergeCell ref="AE5:AF5"/>
    <mergeCell ref="AG5:AH5"/>
    <mergeCell ref="AI5:AJ5"/>
    <mergeCell ref="A5:A6"/>
    <mergeCell ref="W5:X5"/>
    <mergeCell ref="B5:B6"/>
    <mergeCell ref="C5:D5"/>
    <mergeCell ref="E5:F5"/>
    <mergeCell ref="G5:H5"/>
    <mergeCell ref="I5:J5"/>
    <mergeCell ref="K5:L5"/>
    <mergeCell ref="M5:N5"/>
    <mergeCell ref="O5:P5"/>
    <mergeCell ref="Q5:R5"/>
    <mergeCell ref="S5:T5"/>
    <mergeCell ref="U5:V5"/>
  </mergeCells>
  <printOptions horizontalCentered="1"/>
  <pageMargins left="0.51181102362204722" right="0.15748031496062992" top="0.31496062992125984" bottom="0.47244094488188981" header="0.35433070866141736" footer="0.31496062992125984"/>
  <pageSetup paperSize="8" fitToWidth="2" orientation="landscape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AU13"/>
  <sheetViews>
    <sheetView tabSelected="1" view="pageBreakPreview" zoomScale="110" zoomScaleNormal="80" zoomScaleSheetLayoutView="110" workbookViewId="0">
      <pane xSplit="2" ySplit="7" topLeftCell="U8" activePane="bottomRight" state="frozen"/>
      <selection pane="topRight" activeCell="C1" sqref="C1"/>
      <selection pane="bottomLeft" activeCell="A6" sqref="A6"/>
      <selection pane="bottomRight" activeCell="A22" sqref="A22"/>
    </sheetView>
  </sheetViews>
  <sheetFormatPr defaultRowHeight="12.75" outlineLevelRow="1" outlineLevelCol="2" x14ac:dyDescent="0.2"/>
  <cols>
    <col min="1" max="1" width="30.5703125" style="35" customWidth="1"/>
    <col min="2" max="2" width="17.5703125" style="35" hidden="1" customWidth="1" outlineLevel="2"/>
    <col min="3" max="3" width="14.42578125" style="35" customWidth="1" collapsed="1"/>
    <col min="4" max="4" width="14.42578125" style="35" customWidth="1"/>
    <col min="5" max="5" width="14.140625" style="35" customWidth="1"/>
    <col min="6" max="6" width="13.7109375" style="35" customWidth="1"/>
    <col min="7" max="7" width="14" style="35" customWidth="1"/>
    <col min="8" max="8" width="13.7109375" style="35" customWidth="1"/>
    <col min="9" max="10" width="15" style="35" hidden="1" customWidth="1"/>
    <col min="11" max="11" width="12.85546875" style="35" customWidth="1"/>
    <col min="12" max="12" width="13.85546875" style="35" customWidth="1"/>
    <col min="13" max="13" width="13.28515625" style="35" customWidth="1"/>
    <col min="14" max="14" width="15.140625" style="35" customWidth="1"/>
    <col min="15" max="15" width="14.140625" style="35" customWidth="1"/>
    <col min="16" max="16" width="14.42578125" style="35" customWidth="1"/>
    <col min="17" max="17" width="14.140625" style="35" hidden="1" customWidth="1"/>
    <col min="18" max="20" width="15.85546875" style="35" hidden="1" customWidth="1"/>
    <col min="21" max="21" width="16.28515625" style="35" customWidth="1"/>
    <col min="22" max="22" width="14.28515625" style="35" customWidth="1"/>
    <col min="23" max="23" width="13.85546875" style="35" customWidth="1"/>
    <col min="24" max="24" width="14" style="35" customWidth="1"/>
    <col min="25" max="25" width="12.5703125" style="35" customWidth="1"/>
    <col min="26" max="26" width="13.5703125" style="35" customWidth="1"/>
    <col min="27" max="27" width="16" style="35" hidden="1" customWidth="1"/>
    <col min="28" max="28" width="13.5703125" style="35" hidden="1" customWidth="1"/>
    <col min="29" max="34" width="9.42578125" style="35" customWidth="1"/>
    <col min="35" max="36" width="9.42578125" style="35" hidden="1" customWidth="1"/>
    <col min="37" max="37" width="15.28515625" style="35" customWidth="1"/>
    <col min="38" max="38" width="14.5703125" style="35" customWidth="1"/>
    <col min="39" max="40" width="11.140625" style="36" hidden="1" customWidth="1"/>
    <col min="41" max="41" width="13.140625" style="28" hidden="1" customWidth="1"/>
    <col min="42" max="42" width="14.140625" style="28" hidden="1" customWidth="1"/>
    <col min="43" max="43" width="13.85546875" style="28" hidden="1" customWidth="1"/>
    <col min="44" max="44" width="0" style="28" hidden="1" customWidth="1"/>
    <col min="45" max="45" width="9" style="32" hidden="1" customWidth="1"/>
    <col min="46" max="47" width="9.140625" style="32"/>
    <col min="48" max="16384" width="9.140625" style="28"/>
  </cols>
  <sheetData>
    <row r="1" spans="1:47" s="2" customFormat="1" ht="15" x14ac:dyDescent="0.2">
      <c r="A1" s="1" t="s">
        <v>37</v>
      </c>
      <c r="I1" s="3"/>
      <c r="J1" s="3"/>
      <c r="Q1" s="3"/>
      <c r="R1" s="3"/>
      <c r="S1" s="3"/>
      <c r="T1" s="3"/>
      <c r="AA1" s="3"/>
      <c r="AB1" s="3"/>
      <c r="AI1" s="3"/>
      <c r="AJ1" s="3"/>
      <c r="AK1" s="3"/>
      <c r="AL1" s="3"/>
      <c r="AM1" s="4"/>
      <c r="AN1" s="4"/>
    </row>
    <row r="2" spans="1:47" s="2" customFormat="1" ht="12" x14ac:dyDescent="0.2">
      <c r="A2" s="50" t="str">
        <f>'[1]тепл.эн (ф)'!A2</f>
        <v>2016 год</v>
      </c>
      <c r="I2" s="3"/>
      <c r="J2" s="3"/>
      <c r="Q2" s="3"/>
      <c r="R2" s="3"/>
      <c r="S2" s="3"/>
      <c r="T2" s="3"/>
      <c r="AA2" s="3"/>
      <c r="AB2" s="3"/>
      <c r="AI2" s="3"/>
      <c r="AJ2" s="3"/>
      <c r="AK2" s="3"/>
      <c r="AL2" s="3"/>
      <c r="AM2" s="4"/>
      <c r="AN2" s="4"/>
    </row>
    <row r="3" spans="1:47" s="2" customFormat="1" ht="12" x14ac:dyDescent="0.2">
      <c r="A3" s="5" t="s">
        <v>33</v>
      </c>
      <c r="I3" s="3"/>
      <c r="J3" s="3"/>
      <c r="Q3" s="3"/>
      <c r="R3" s="3"/>
      <c r="S3" s="3"/>
      <c r="T3" s="3"/>
      <c r="AA3" s="3"/>
      <c r="AB3" s="3"/>
      <c r="AI3" s="3"/>
      <c r="AJ3" s="3"/>
      <c r="AK3" s="3"/>
      <c r="AL3" s="3"/>
      <c r="AM3" s="4"/>
      <c r="AN3" s="4"/>
    </row>
    <row r="4" spans="1:47" s="2" customFormat="1" ht="47.25" customHeight="1" x14ac:dyDescent="0.2">
      <c r="A4" s="5"/>
      <c r="I4" s="3"/>
      <c r="J4" s="3"/>
      <c r="Q4" s="3"/>
      <c r="R4" s="3"/>
      <c r="S4" s="3"/>
      <c r="T4" s="3"/>
      <c r="AA4" s="3"/>
      <c r="AB4" s="3"/>
      <c r="AI4" s="3"/>
      <c r="AJ4" s="3"/>
      <c r="AK4" s="3"/>
      <c r="AL4" s="3"/>
      <c r="AM4" s="4"/>
      <c r="AN4" s="4"/>
    </row>
    <row r="5" spans="1:47" s="10" customFormat="1" x14ac:dyDescent="0.2">
      <c r="A5" s="71" t="s">
        <v>0</v>
      </c>
      <c r="B5" s="71" t="s">
        <v>31</v>
      </c>
      <c r="C5" s="72" t="s">
        <v>1</v>
      </c>
      <c r="D5" s="72"/>
      <c r="E5" s="72" t="s">
        <v>2</v>
      </c>
      <c r="F5" s="72"/>
      <c r="G5" s="72" t="s">
        <v>3</v>
      </c>
      <c r="H5" s="72"/>
      <c r="I5" s="73" t="s">
        <v>4</v>
      </c>
      <c r="J5" s="74"/>
      <c r="K5" s="72" t="s">
        <v>5</v>
      </c>
      <c r="L5" s="72"/>
      <c r="M5" s="72" t="s">
        <v>6</v>
      </c>
      <c r="N5" s="72"/>
      <c r="O5" s="72" t="s">
        <v>7</v>
      </c>
      <c r="P5" s="72"/>
      <c r="Q5" s="73" t="s">
        <v>8</v>
      </c>
      <c r="R5" s="74"/>
      <c r="S5" s="75" t="s">
        <v>9</v>
      </c>
      <c r="T5" s="75"/>
      <c r="U5" s="72" t="s">
        <v>10</v>
      </c>
      <c r="V5" s="72"/>
      <c r="W5" s="72" t="s">
        <v>11</v>
      </c>
      <c r="X5" s="72"/>
      <c r="Y5" s="72" t="s">
        <v>12</v>
      </c>
      <c r="Z5" s="72"/>
      <c r="AA5" s="72" t="s">
        <v>13</v>
      </c>
      <c r="AB5" s="72"/>
      <c r="AC5" s="72" t="s">
        <v>14</v>
      </c>
      <c r="AD5" s="72"/>
      <c r="AE5" s="72" t="s">
        <v>15</v>
      </c>
      <c r="AF5" s="72"/>
      <c r="AG5" s="72" t="s">
        <v>16</v>
      </c>
      <c r="AH5" s="72"/>
      <c r="AI5" s="72" t="s">
        <v>17</v>
      </c>
      <c r="AJ5" s="76"/>
      <c r="AK5" s="72" t="s">
        <v>38</v>
      </c>
      <c r="AL5" s="76"/>
      <c r="AM5" s="6"/>
      <c r="AN5" s="6"/>
      <c r="AO5" s="7" t="s">
        <v>19</v>
      </c>
      <c r="AP5" s="8" t="s">
        <v>20</v>
      </c>
      <c r="AQ5" s="77" t="s">
        <v>21</v>
      </c>
      <c r="AR5" s="77"/>
      <c r="AS5" s="9"/>
      <c r="AT5" s="9"/>
      <c r="AU5" s="9"/>
    </row>
    <row r="6" spans="1:47" s="16" customFormat="1" ht="25.5" customHeight="1" x14ac:dyDescent="0.2">
      <c r="A6" s="71"/>
      <c r="B6" s="71" t="s">
        <v>22</v>
      </c>
      <c r="C6" s="11" t="s">
        <v>23</v>
      </c>
      <c r="D6" s="69" t="s">
        <v>36</v>
      </c>
      <c r="E6" s="11" t="s">
        <v>23</v>
      </c>
      <c r="F6" s="69" t="s">
        <v>36</v>
      </c>
      <c r="G6" s="11" t="s">
        <v>23</v>
      </c>
      <c r="H6" s="69" t="s">
        <v>36</v>
      </c>
      <c r="I6" s="51" t="s">
        <v>23</v>
      </c>
      <c r="J6" s="51" t="s">
        <v>36</v>
      </c>
      <c r="K6" s="11" t="s">
        <v>23</v>
      </c>
      <c r="L6" s="69" t="s">
        <v>36</v>
      </c>
      <c r="M6" s="11" t="s">
        <v>24</v>
      </c>
      <c r="N6" s="69" t="s">
        <v>36</v>
      </c>
      <c r="O6" s="11" t="s">
        <v>24</v>
      </c>
      <c r="P6" s="69" t="s">
        <v>36</v>
      </c>
      <c r="Q6" s="51" t="s">
        <v>23</v>
      </c>
      <c r="R6" s="51" t="s">
        <v>36</v>
      </c>
      <c r="S6" s="51" t="s">
        <v>23</v>
      </c>
      <c r="T6" s="51" t="s">
        <v>36</v>
      </c>
      <c r="U6" s="11" t="s">
        <v>23</v>
      </c>
      <c r="V6" s="69" t="s">
        <v>36</v>
      </c>
      <c r="W6" s="11" t="s">
        <v>23</v>
      </c>
      <c r="X6" s="69" t="s">
        <v>36</v>
      </c>
      <c r="Y6" s="11" t="s">
        <v>23</v>
      </c>
      <c r="Z6" s="69" t="s">
        <v>36</v>
      </c>
      <c r="AA6" s="11" t="s">
        <v>23</v>
      </c>
      <c r="AB6" s="12" t="s">
        <v>36</v>
      </c>
      <c r="AC6" s="11" t="s">
        <v>23</v>
      </c>
      <c r="AD6" s="69" t="s">
        <v>36</v>
      </c>
      <c r="AE6" s="11" t="s">
        <v>23</v>
      </c>
      <c r="AF6" s="69" t="s">
        <v>36</v>
      </c>
      <c r="AG6" s="11" t="s">
        <v>23</v>
      </c>
      <c r="AH6" s="69" t="s">
        <v>36</v>
      </c>
      <c r="AI6" s="11" t="s">
        <v>23</v>
      </c>
      <c r="AJ6" s="12" t="s">
        <v>36</v>
      </c>
      <c r="AK6" s="11" t="s">
        <v>24</v>
      </c>
      <c r="AL6" s="69" t="s">
        <v>36</v>
      </c>
      <c r="AM6" s="13"/>
      <c r="AN6" s="13"/>
      <c r="AO6" s="14"/>
      <c r="AP6" s="15"/>
      <c r="AQ6" s="15" t="s">
        <v>25</v>
      </c>
      <c r="AR6" s="15" t="s">
        <v>26</v>
      </c>
    </row>
    <row r="7" spans="1:47" s="23" customFormat="1" ht="12" hidden="1" customHeight="1" x14ac:dyDescent="0.2">
      <c r="A7" s="17">
        <v>1</v>
      </c>
      <c r="B7" s="17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52">
        <v>9</v>
      </c>
      <c r="J7" s="52">
        <v>10</v>
      </c>
      <c r="K7" s="18">
        <v>11</v>
      </c>
      <c r="L7" s="18">
        <v>12</v>
      </c>
      <c r="M7" s="18">
        <v>13</v>
      </c>
      <c r="N7" s="18">
        <v>14</v>
      </c>
      <c r="O7" s="18">
        <v>15</v>
      </c>
      <c r="P7" s="18">
        <v>16</v>
      </c>
      <c r="Q7" s="52">
        <v>17</v>
      </c>
      <c r="R7" s="52">
        <v>18</v>
      </c>
      <c r="S7" s="52"/>
      <c r="T7" s="52"/>
      <c r="U7" s="18">
        <v>19</v>
      </c>
      <c r="V7" s="18">
        <v>20</v>
      </c>
      <c r="W7" s="18">
        <v>21</v>
      </c>
      <c r="X7" s="18">
        <v>22</v>
      </c>
      <c r="Y7" s="18">
        <v>23</v>
      </c>
      <c r="Z7" s="18">
        <v>24</v>
      </c>
      <c r="AA7" s="18">
        <v>25</v>
      </c>
      <c r="AB7" s="18">
        <v>26</v>
      </c>
      <c r="AC7" s="18">
        <v>27</v>
      </c>
      <c r="AD7" s="18">
        <v>28</v>
      </c>
      <c r="AE7" s="18">
        <v>29</v>
      </c>
      <c r="AF7" s="18">
        <v>30</v>
      </c>
      <c r="AG7" s="18">
        <v>31</v>
      </c>
      <c r="AH7" s="18">
        <v>32</v>
      </c>
      <c r="AI7" s="18">
        <v>33</v>
      </c>
      <c r="AJ7" s="18">
        <v>34</v>
      </c>
      <c r="AK7" s="20">
        <v>35</v>
      </c>
      <c r="AL7" s="18">
        <v>36</v>
      </c>
      <c r="AM7" s="19"/>
      <c r="AN7" s="19"/>
      <c r="AO7" s="20"/>
      <c r="AP7" s="21"/>
      <c r="AQ7" s="21"/>
      <c r="AR7" s="22"/>
    </row>
    <row r="8" spans="1:47" s="44" customFormat="1" ht="37.5" hidden="1" customHeight="1" outlineLevel="1" x14ac:dyDescent="0.2">
      <c r="A8" s="53"/>
      <c r="B8" s="37" t="s">
        <v>28</v>
      </c>
      <c r="C8" s="54"/>
      <c r="D8" s="55">
        <f>D11/C11</f>
        <v>1.9885577720001364</v>
      </c>
      <c r="E8" s="54"/>
      <c r="F8" s="55">
        <f t="shared" ref="F8" si="0">F11/E11</f>
        <v>2.5623495003339753</v>
      </c>
      <c r="G8" s="54"/>
      <c r="H8" s="55">
        <f t="shared" ref="H8:J8" si="1">H11/G11</f>
        <v>2.1541927219671289</v>
      </c>
      <c r="I8" s="56"/>
      <c r="J8" s="56">
        <f t="shared" si="1"/>
        <v>2.0181195660067845</v>
      </c>
      <c r="K8" s="54"/>
      <c r="L8" s="55">
        <f t="shared" ref="L8:V8" si="2">L11/K11</f>
        <v>2.4264934984870048</v>
      </c>
      <c r="M8" s="54"/>
      <c r="N8" s="55">
        <f t="shared" si="2"/>
        <v>2.2032183969020211</v>
      </c>
      <c r="O8" s="54"/>
      <c r="P8" s="55">
        <f t="shared" si="2"/>
        <v>2.1531400630914823</v>
      </c>
      <c r="Q8" s="56"/>
      <c r="R8" s="56">
        <f t="shared" si="2"/>
        <v>2.0592350002157591</v>
      </c>
      <c r="S8" s="57"/>
      <c r="T8" s="56">
        <f t="shared" si="2"/>
        <v>2.0319372324242915</v>
      </c>
      <c r="U8" s="54"/>
      <c r="V8" s="55">
        <f t="shared" si="2"/>
        <v>2.1734399877369577</v>
      </c>
      <c r="W8" s="58"/>
      <c r="X8" s="55">
        <f>X11/W11</f>
        <v>2.2098442473976982</v>
      </c>
      <c r="Y8" s="58"/>
      <c r="Z8" s="58"/>
      <c r="AA8" s="56"/>
      <c r="AB8" s="56"/>
      <c r="AC8" s="54"/>
      <c r="AD8" s="54"/>
      <c r="AE8" s="54"/>
      <c r="AF8" s="54"/>
      <c r="AG8" s="54"/>
      <c r="AH8" s="54"/>
      <c r="AI8" s="56"/>
      <c r="AJ8" s="56"/>
      <c r="AK8" s="59"/>
      <c r="AL8" s="56"/>
      <c r="AM8" s="38"/>
      <c r="AN8" s="38"/>
      <c r="AO8" s="39"/>
      <c r="AP8" s="39"/>
      <c r="AQ8" s="40"/>
      <c r="AR8" s="41"/>
      <c r="AS8" s="42"/>
      <c r="AT8" s="43"/>
      <c r="AU8" s="43"/>
    </row>
    <row r="9" spans="1:47" s="44" customFormat="1" ht="15" hidden="1" customHeight="1" outlineLevel="1" x14ac:dyDescent="0.2">
      <c r="A9" s="53" t="s">
        <v>27</v>
      </c>
      <c r="B9" s="37" t="s">
        <v>28</v>
      </c>
      <c r="C9" s="45">
        <v>153600</v>
      </c>
      <c r="D9" s="45">
        <f>367862.76/1.18</f>
        <v>311748.10169491527</v>
      </c>
      <c r="E9" s="45">
        <v>58042</v>
      </c>
      <c r="F9" s="45">
        <f>132895.09/1.18</f>
        <v>112622.95762711865</v>
      </c>
      <c r="G9" s="45">
        <v>157100</v>
      </c>
      <c r="H9" s="45">
        <f>385508.38/1.18</f>
        <v>326702.01694915257</v>
      </c>
      <c r="I9" s="60">
        <f>G9+E9+C9</f>
        <v>368742</v>
      </c>
      <c r="J9" s="60">
        <f t="shared" ref="J9:J10" si="3">D9+F9+H9</f>
        <v>751073.07627118647</v>
      </c>
      <c r="K9" s="45">
        <v>90673</v>
      </c>
      <c r="L9" s="45">
        <f>223683.02/1.18</f>
        <v>189561.88135593222</v>
      </c>
      <c r="M9" s="45">
        <v>53383</v>
      </c>
      <c r="N9" s="45">
        <f>129862.29/1.18</f>
        <v>110052.78813559322</v>
      </c>
      <c r="O9" s="45">
        <v>88077</v>
      </c>
      <c r="P9" s="45">
        <f>210514.04/1.18</f>
        <v>178401.72881355934</v>
      </c>
      <c r="Q9" s="60">
        <f>O9+M9+K9</f>
        <v>232133</v>
      </c>
      <c r="R9" s="60">
        <f t="shared" ref="R9" si="4">L9+N9+P9</f>
        <v>478016.39830508479</v>
      </c>
      <c r="S9" s="60">
        <f t="shared" ref="S9:T10" si="5">I9+Q9</f>
        <v>600875</v>
      </c>
      <c r="T9" s="60">
        <f t="shared" si="5"/>
        <v>1229089.4745762711</v>
      </c>
      <c r="U9" s="46">
        <v>97855</v>
      </c>
      <c r="V9" s="46">
        <v>212681.97</v>
      </c>
      <c r="W9" s="46">
        <v>114500</v>
      </c>
      <c r="X9" s="46">
        <v>259500.38</v>
      </c>
      <c r="Y9" s="46"/>
      <c r="Z9" s="46"/>
      <c r="AA9" s="47"/>
      <c r="AB9" s="47"/>
      <c r="AC9" s="46"/>
      <c r="AD9" s="46"/>
      <c r="AE9" s="46"/>
      <c r="AF9" s="46"/>
      <c r="AG9" s="46"/>
      <c r="AH9" s="46"/>
      <c r="AI9" s="47"/>
      <c r="AJ9" s="47"/>
      <c r="AK9" s="61"/>
      <c r="AL9" s="47"/>
      <c r="AM9" s="48"/>
      <c r="AN9" s="48"/>
      <c r="AO9" s="39"/>
      <c r="AP9" s="39"/>
      <c r="AQ9" s="40"/>
      <c r="AR9" s="41"/>
      <c r="AS9" s="42"/>
      <c r="AT9" s="49"/>
      <c r="AU9" s="49"/>
    </row>
    <row r="10" spans="1:47" s="44" customFormat="1" ht="15" hidden="1" customHeight="1" outlineLevel="1" x14ac:dyDescent="0.2">
      <c r="A10" s="53" t="s">
        <v>29</v>
      </c>
      <c r="B10" s="37" t="s">
        <v>28</v>
      </c>
      <c r="C10" s="45">
        <v>567</v>
      </c>
      <c r="D10" s="45">
        <f>1264.31/1.18</f>
        <v>1071.449152542373</v>
      </c>
      <c r="E10" s="45"/>
      <c r="F10" s="45"/>
      <c r="G10" s="45">
        <v>89286</v>
      </c>
      <c r="H10" s="45">
        <f>204558.92/1.18</f>
        <v>173355.01694915257</v>
      </c>
      <c r="I10" s="60">
        <f>G10+E10+C10</f>
        <v>89853</v>
      </c>
      <c r="J10" s="60">
        <f t="shared" si="3"/>
        <v>174426.46610169494</v>
      </c>
      <c r="K10" s="45"/>
      <c r="L10" s="45"/>
      <c r="M10" s="45"/>
      <c r="N10" s="45"/>
      <c r="O10" s="45"/>
      <c r="P10" s="45"/>
      <c r="Q10" s="60"/>
      <c r="R10" s="60"/>
      <c r="S10" s="60">
        <f t="shared" si="5"/>
        <v>89853</v>
      </c>
      <c r="T10" s="60">
        <f t="shared" si="5"/>
        <v>174426.46610169494</v>
      </c>
      <c r="U10" s="46"/>
      <c r="V10" s="46"/>
      <c r="W10" s="46">
        <v>67070</v>
      </c>
      <c r="X10" s="46">
        <v>141741.04</v>
      </c>
      <c r="Y10" s="46"/>
      <c r="Z10" s="46"/>
      <c r="AA10" s="47"/>
      <c r="AB10" s="47"/>
      <c r="AC10" s="46"/>
      <c r="AD10" s="46"/>
      <c r="AE10" s="46"/>
      <c r="AF10" s="46"/>
      <c r="AG10" s="46"/>
      <c r="AH10" s="46"/>
      <c r="AI10" s="47"/>
      <c r="AJ10" s="47"/>
      <c r="AK10" s="61"/>
      <c r="AL10" s="47"/>
      <c r="AM10" s="48"/>
      <c r="AN10" s="48"/>
      <c r="AO10" s="39"/>
      <c r="AP10" s="39"/>
      <c r="AQ10" s="40"/>
      <c r="AR10" s="41"/>
      <c r="AS10" s="42"/>
      <c r="AT10" s="49"/>
      <c r="AU10" s="49"/>
    </row>
    <row r="11" spans="1:47" ht="45.75" customHeight="1" collapsed="1" x14ac:dyDescent="0.2">
      <c r="A11" s="62" t="s">
        <v>30</v>
      </c>
      <c r="B11" s="33" t="s">
        <v>28</v>
      </c>
      <c r="C11" s="34">
        <v>264237</v>
      </c>
      <c r="D11" s="34">
        <v>525450.54</v>
      </c>
      <c r="E11" s="34">
        <v>154203</v>
      </c>
      <c r="F11" s="34">
        <v>395121.98</v>
      </c>
      <c r="G11" s="34">
        <v>233030</v>
      </c>
      <c r="H11" s="34">
        <v>501991.53</v>
      </c>
      <c r="I11" s="34">
        <f t="shared" ref="E11:X11" si="6">I10+I9</f>
        <v>458595</v>
      </c>
      <c r="J11" s="34">
        <f t="shared" si="6"/>
        <v>925499.54237288143</v>
      </c>
      <c r="K11" s="34">
        <v>194647</v>
      </c>
      <c r="L11" s="34">
        <v>472309.68</v>
      </c>
      <c r="M11" s="34">
        <v>113106</v>
      </c>
      <c r="N11" s="34">
        <v>249197.22</v>
      </c>
      <c r="O11" s="34">
        <v>63400</v>
      </c>
      <c r="P11" s="34">
        <v>136509.07999999999</v>
      </c>
      <c r="Q11" s="34">
        <f t="shared" si="6"/>
        <v>232133</v>
      </c>
      <c r="R11" s="34">
        <f t="shared" si="6"/>
        <v>478016.39830508479</v>
      </c>
      <c r="S11" s="34">
        <f t="shared" si="6"/>
        <v>690728</v>
      </c>
      <c r="T11" s="34">
        <f t="shared" si="6"/>
        <v>1403515.940677966</v>
      </c>
      <c r="U11" s="34">
        <f t="shared" si="6"/>
        <v>97855</v>
      </c>
      <c r="V11" s="34">
        <f t="shared" si="6"/>
        <v>212681.97</v>
      </c>
      <c r="W11" s="34">
        <f t="shared" si="6"/>
        <v>181570</v>
      </c>
      <c r="X11" s="34">
        <f>X10+X9</f>
        <v>401241.42000000004</v>
      </c>
      <c r="Y11" s="29">
        <v>112548</v>
      </c>
      <c r="Z11" s="29">
        <v>246683.92</v>
      </c>
      <c r="AA11" s="70">
        <v>137917</v>
      </c>
      <c r="AB11" s="70">
        <v>316449.65000000002</v>
      </c>
      <c r="AC11" s="29">
        <v>214669</v>
      </c>
      <c r="AD11" s="29">
        <v>546077.6</v>
      </c>
      <c r="AE11" s="29">
        <v>137285</v>
      </c>
      <c r="AF11" s="29">
        <v>336569.42</v>
      </c>
      <c r="AG11" s="29">
        <v>257291</v>
      </c>
      <c r="AH11" s="29">
        <v>627530.03</v>
      </c>
      <c r="AI11" s="70">
        <v>138492</v>
      </c>
      <c r="AJ11" s="70">
        <v>294942.26</v>
      </c>
      <c r="AK11" s="63">
        <v>2020825</v>
      </c>
      <c r="AL11" s="70">
        <v>4648832.91</v>
      </c>
      <c r="AM11" s="31"/>
      <c r="AN11" s="31"/>
      <c r="AO11" s="24"/>
      <c r="AP11" s="24"/>
      <c r="AQ11" s="25"/>
      <c r="AR11" s="26"/>
      <c r="AS11" s="27"/>
    </row>
    <row r="13" spans="1:47" s="67" customFormat="1" ht="42.75" hidden="1" customHeight="1" x14ac:dyDescent="0.2">
      <c r="A13" s="64" t="s">
        <v>34</v>
      </c>
      <c r="B13" s="65"/>
      <c r="C13" s="65"/>
      <c r="D13" s="65"/>
      <c r="E13" s="65"/>
      <c r="F13" s="65"/>
      <c r="G13" s="65" t="s">
        <v>35</v>
      </c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6"/>
      <c r="AN13" s="66"/>
      <c r="AS13" s="68"/>
      <c r="AT13" s="68"/>
      <c r="AU13" s="68"/>
    </row>
  </sheetData>
  <sheetProtection password="C511" sheet="1" objects="1" scenarios="1"/>
  <mergeCells count="21">
    <mergeCell ref="AI5:AJ5"/>
    <mergeCell ref="AK5:AL5"/>
    <mergeCell ref="AQ5:AR5"/>
    <mergeCell ref="W5:X5"/>
    <mergeCell ref="Y5:Z5"/>
    <mergeCell ref="AA5:AB5"/>
    <mergeCell ref="AC5:AD5"/>
    <mergeCell ref="AE5:AF5"/>
    <mergeCell ref="AG5:AH5"/>
    <mergeCell ref="K5:L5"/>
    <mergeCell ref="M5:N5"/>
    <mergeCell ref="O5:P5"/>
    <mergeCell ref="Q5:R5"/>
    <mergeCell ref="S5:T5"/>
    <mergeCell ref="U5:V5"/>
    <mergeCell ref="A5:A6"/>
    <mergeCell ref="B5:B6"/>
    <mergeCell ref="C5:D5"/>
    <mergeCell ref="E5:F5"/>
    <mergeCell ref="G5:H5"/>
    <mergeCell ref="I5:J5"/>
  </mergeCells>
  <printOptions horizontalCentered="1"/>
  <pageMargins left="0.51181102362204722" right="0.15748031496062992" top="0.31496062992125984" bottom="0.47244094488188981" header="0.35433070866141736" footer="0.31496062992125984"/>
  <pageSetup paperSize="8" fitToWidth="2" orientation="landscape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потери 2016</vt:lpstr>
      <vt:lpstr>потери 2017</vt:lpstr>
      <vt:lpstr>'потери 2016'!Область_печати</vt:lpstr>
      <vt:lpstr>'потери 2017'!Область_печати</vt:lpstr>
    </vt:vector>
  </TitlesOfParts>
  <Company>DreamLair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ООО "Теплосервис"</dc:creator>
  <cp:lastModifiedBy>User</cp:lastModifiedBy>
  <cp:lastPrinted>2016-10-13T05:59:25Z</cp:lastPrinted>
  <dcterms:created xsi:type="dcterms:W3CDTF">2016-10-13T05:25:20Z</dcterms:created>
  <dcterms:modified xsi:type="dcterms:W3CDTF">2018-06-14T13:02:37Z</dcterms:modified>
</cp:coreProperties>
</file>